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29"/>
  <workbookPr/>
  <mc:AlternateContent xmlns:mc="http://schemas.openxmlformats.org/markup-compatibility/2006">
    <mc:Choice Requires="x15">
      <x15ac:absPath xmlns:x15ac="http://schemas.microsoft.com/office/spreadsheetml/2010/11/ac" url="D:\001 公会計\007 七戸町\七戸町28年度ﾃﾞｰﾀ\附属明細\"/>
    </mc:Choice>
  </mc:AlternateContent>
  <bookViews>
    <workbookView xWindow="90" yWindow="7095" windowWidth="28545" windowHeight="5640"/>
  </bookViews>
  <sheets>
    <sheet name="投資及び出資金の明細" sheetId="1" r:id="rId1"/>
  </sheets>
  <definedNames>
    <definedName name="_xlnm.Print_Area" localSheetId="0">投資及び出資金の明細!$A$1:$M$42</definedName>
  </definedNames>
  <calcPr calcId="162913"/>
</workbook>
</file>

<file path=xl/calcChain.xml><?xml version="1.0" encoding="utf-8"?>
<calcChain xmlns="http://schemas.openxmlformats.org/spreadsheetml/2006/main">
  <c r="G19" i="1" l="1"/>
  <c r="B42" i="1"/>
  <c r="F20" i="1"/>
  <c r="D20" i="1"/>
  <c r="C20" i="1"/>
  <c r="B20" i="1"/>
  <c r="H37" i="1"/>
  <c r="I37" i="1" s="1"/>
  <c r="G34" i="1"/>
  <c r="G18" i="1"/>
  <c r="G25" i="1"/>
  <c r="G26" i="1"/>
  <c r="H26" i="1" s="1"/>
  <c r="I26" i="1" s="1"/>
  <c r="J26" i="1" s="1"/>
  <c r="G27" i="1"/>
  <c r="G28" i="1"/>
  <c r="G29" i="1"/>
  <c r="G30" i="1"/>
  <c r="G31" i="1"/>
  <c r="G32" i="1"/>
  <c r="G33" i="1"/>
  <c r="G35" i="1"/>
  <c r="G36" i="1"/>
  <c r="G38" i="1"/>
  <c r="G39" i="1"/>
  <c r="G40" i="1"/>
  <c r="G41" i="1"/>
  <c r="G24" i="1"/>
  <c r="G16" i="1"/>
  <c r="G17" i="1"/>
  <c r="E27" i="1"/>
  <c r="H27" i="1" s="1"/>
  <c r="I27" i="1" s="1"/>
  <c r="J27" i="1" s="1"/>
  <c r="E24" i="1"/>
  <c r="H24" i="1" s="1"/>
  <c r="I24" i="1" s="1"/>
  <c r="J24" i="1" s="1"/>
  <c r="E26" i="1"/>
  <c r="E28" i="1"/>
  <c r="H28" i="1" s="1"/>
  <c r="I28" i="1" s="1"/>
  <c r="J28" i="1" s="1"/>
  <c r="E29" i="1"/>
  <c r="H29" i="1" s="1"/>
  <c r="I29" i="1" s="1"/>
  <c r="J29" i="1" s="1"/>
  <c r="E30" i="1"/>
  <c r="E31" i="1"/>
  <c r="H31" i="1" s="1"/>
  <c r="I31" i="1" s="1"/>
  <c r="J31" i="1" s="1"/>
  <c r="E32" i="1"/>
  <c r="E33" i="1"/>
  <c r="H33" i="1" s="1"/>
  <c r="I33" i="1" s="1"/>
  <c r="J33" i="1" s="1"/>
  <c r="E34" i="1"/>
  <c r="H34" i="1" s="1"/>
  <c r="I34" i="1" s="1"/>
  <c r="J34" i="1" s="1"/>
  <c r="E35" i="1"/>
  <c r="H35" i="1" s="1"/>
  <c r="I35" i="1" s="1"/>
  <c r="J35" i="1" s="1"/>
  <c r="E36" i="1"/>
  <c r="H36" i="1" s="1"/>
  <c r="I36" i="1" s="1"/>
  <c r="J36" i="1" s="1"/>
  <c r="E38" i="1"/>
  <c r="H38" i="1" s="1"/>
  <c r="I38" i="1" s="1"/>
  <c r="J38" i="1" s="1"/>
  <c r="E39" i="1"/>
  <c r="H39" i="1" s="1"/>
  <c r="I39" i="1" s="1"/>
  <c r="J39" i="1" s="1"/>
  <c r="E40" i="1"/>
  <c r="E41" i="1"/>
  <c r="H41" i="1" s="1"/>
  <c r="I41" i="1" s="1"/>
  <c r="J41" i="1" s="1"/>
  <c r="E16" i="1"/>
  <c r="H16" i="1" s="1"/>
  <c r="I16" i="1" s="1"/>
  <c r="E19" i="1"/>
  <c r="E17" i="1"/>
  <c r="E18" i="1"/>
  <c r="H18" i="1" s="1"/>
  <c r="E25" i="1"/>
  <c r="H25" i="1" s="1"/>
  <c r="I25" i="1" s="1"/>
  <c r="J25" i="1" s="1"/>
  <c r="D8" i="1"/>
  <c r="D9" i="1"/>
  <c r="D10" i="1"/>
  <c r="D11" i="1"/>
  <c r="D7" i="1"/>
  <c r="F8" i="1"/>
  <c r="F9" i="1"/>
  <c r="F10" i="1"/>
  <c r="F11" i="1"/>
  <c r="F7" i="1"/>
  <c r="C12" i="1"/>
  <c r="E12" i="1"/>
  <c r="B12" i="1"/>
  <c r="E20" i="1" l="1"/>
  <c r="H40" i="1"/>
  <c r="I40" i="1" s="1"/>
  <c r="J40" i="1" s="1"/>
  <c r="G20" i="1"/>
  <c r="H19" i="1"/>
  <c r="H20" i="1" s="1"/>
  <c r="H30" i="1"/>
  <c r="H32" i="1"/>
  <c r="I32" i="1" s="1"/>
  <c r="J32" i="1" s="1"/>
  <c r="G10" i="1"/>
  <c r="I17" i="1"/>
  <c r="H17" i="1"/>
  <c r="G11" i="1"/>
  <c r="I18" i="1"/>
  <c r="F12" i="1"/>
  <c r="G7" i="1"/>
  <c r="G8" i="1"/>
  <c r="G9" i="1"/>
  <c r="D12" i="1"/>
  <c r="I19" i="1" l="1"/>
  <c r="I20" i="1" s="1"/>
  <c r="I30" i="1"/>
  <c r="H42" i="1"/>
  <c r="G12" i="1"/>
  <c r="J30" i="1" l="1"/>
  <c r="J42" i="1" s="1"/>
  <c r="I42" i="1"/>
</calcChain>
</file>

<file path=xl/sharedStrings.xml><?xml version="1.0" encoding="utf-8"?>
<sst xmlns="http://schemas.openxmlformats.org/spreadsheetml/2006/main" count="67" uniqueCount="54">
  <si>
    <t>投資及び出資金の明細</t>
  </si>
  <si>
    <t>年度：平成28年度</t>
  </si>
  <si>
    <t>市場価格のあるもの</t>
  </si>
  <si>
    <t>銘柄名</t>
  </si>
  <si>
    <t>株数・口数など_x000D_
(A)</t>
  </si>
  <si>
    <t>時価単価_x000D_
(B)</t>
  </si>
  <si>
    <t>貸借対照表計上額_x000D_
(A) X (B)_x000D_
(C)</t>
  </si>
  <si>
    <t>取得単価_x000D_
(D)</t>
  </si>
  <si>
    <t>取得原価_x000D_
(A) X (D)_x000D_
(E)</t>
  </si>
  <si>
    <t>評価差額_x000D_
(C) - (E)_x000D_
(F)</t>
  </si>
  <si>
    <t>(参考)財産に関する_x000D_
調書記載額</t>
  </si>
  <si>
    <t>合計</t>
  </si>
  <si>
    <t>市場価格のないもののうち連結対象団体に対するもの</t>
  </si>
  <si>
    <t>相手先名</t>
  </si>
  <si>
    <t>出資金額_x000D_
(貸借対照表計上額)_x000D_
(A)</t>
  </si>
  <si>
    <t>資産_x000D_
(B)</t>
  </si>
  <si>
    <t>負債_x000D_
(C)</t>
  </si>
  <si>
    <t>純資産額_x000D_
(B) - (C)_x000D_
(D)</t>
  </si>
  <si>
    <t>資本金_x000D_
(E)</t>
  </si>
  <si>
    <t>出資割合(%)_x000D_
(A) / (E)_x000D_
(F)</t>
  </si>
  <si>
    <t>実質価額_x000D_
(D) X (F)_x000D_
(G)</t>
  </si>
  <si>
    <t>投資損失引当金_x000D_
計上額_x000D_
(H)</t>
  </si>
  <si>
    <t>市場価格のないもののうち連結対象団体以外に対するもの</t>
  </si>
  <si>
    <t>出資金額_x000D_
(A)</t>
  </si>
  <si>
    <t>強制評価減_x000D_
(H)</t>
  </si>
  <si>
    <t>貸借対照表計上額_x000D_
(A) - (H)_x000D_
(I)</t>
  </si>
  <si>
    <t>自治体名：青森県七戸町</t>
    <rPh sb="8" eb="11">
      <t>シチノヘマチ</t>
    </rPh>
    <phoneticPr fontId="4"/>
  </si>
  <si>
    <t>(単位：　円　)</t>
    <rPh sb="5" eb="6">
      <t>エン</t>
    </rPh>
    <phoneticPr fontId="4"/>
  </si>
  <si>
    <t>（株）みずほフィナンシャルグループ</t>
    <rPh sb="0" eb="3">
      <t>カブ</t>
    </rPh>
    <phoneticPr fontId="4"/>
  </si>
  <si>
    <t>雪印メグミルク（株）</t>
    <rPh sb="0" eb="2">
      <t>ユキジルシ</t>
    </rPh>
    <rPh sb="7" eb="10">
      <t>カブ</t>
    </rPh>
    <phoneticPr fontId="4"/>
  </si>
  <si>
    <t>北海道電力（株）</t>
    <rPh sb="0" eb="3">
      <t>ホッカイドウ</t>
    </rPh>
    <rPh sb="3" eb="5">
      <t>デンリョク</t>
    </rPh>
    <rPh sb="5" eb="8">
      <t>カブ</t>
    </rPh>
    <phoneticPr fontId="4"/>
  </si>
  <si>
    <t>東北電力（株）</t>
    <rPh sb="0" eb="2">
      <t>トウホク</t>
    </rPh>
    <rPh sb="2" eb="4">
      <t>デンリョク</t>
    </rPh>
    <rPh sb="4" eb="7">
      <t>カブ</t>
    </rPh>
    <phoneticPr fontId="4"/>
  </si>
  <si>
    <t>南部縦貫（株）　22,565株×500円</t>
    <rPh sb="0" eb="2">
      <t>ナンブ</t>
    </rPh>
    <rPh sb="2" eb="4">
      <t>ジュウカン</t>
    </rPh>
    <rPh sb="4" eb="7">
      <t>カブ</t>
    </rPh>
    <rPh sb="14" eb="15">
      <t>カブ</t>
    </rPh>
    <rPh sb="19" eb="20">
      <t>エン</t>
    </rPh>
    <phoneticPr fontId="4"/>
  </si>
  <si>
    <t>青い森鉄道株式会社　174株×50,000円</t>
    <rPh sb="0" eb="1">
      <t>アオ</t>
    </rPh>
    <rPh sb="2" eb="3">
      <t>モリ</t>
    </rPh>
    <rPh sb="3" eb="5">
      <t>テツドウ</t>
    </rPh>
    <rPh sb="5" eb="9">
      <t>カブシキガイシャ</t>
    </rPh>
    <rPh sb="13" eb="14">
      <t>カブ</t>
    </rPh>
    <rPh sb="21" eb="22">
      <t>エン</t>
    </rPh>
    <phoneticPr fontId="4"/>
  </si>
  <si>
    <t>（株）七戸物産協会　60株×50,000円</t>
    <rPh sb="0" eb="3">
      <t>カブ</t>
    </rPh>
    <rPh sb="3" eb="5">
      <t>シチノヘ</t>
    </rPh>
    <rPh sb="5" eb="7">
      <t>ブッサン</t>
    </rPh>
    <rPh sb="7" eb="9">
      <t>キョウカイ</t>
    </rPh>
    <rPh sb="12" eb="13">
      <t>カブ</t>
    </rPh>
    <rPh sb="20" eb="21">
      <t>エン</t>
    </rPh>
    <phoneticPr fontId="4"/>
  </si>
  <si>
    <t>公立　七戸病院</t>
    <rPh sb="0" eb="2">
      <t>コウリツ</t>
    </rPh>
    <rPh sb="3" eb="5">
      <t>シチノヘ</t>
    </rPh>
    <rPh sb="5" eb="7">
      <t>ビョウイン</t>
    </rPh>
    <phoneticPr fontId="4"/>
  </si>
  <si>
    <t>（社）東八甲田ローズカントリー　20口×50,000円</t>
    <rPh sb="1" eb="2">
      <t>シャ</t>
    </rPh>
    <rPh sb="3" eb="4">
      <t>ヒガシ</t>
    </rPh>
    <rPh sb="4" eb="7">
      <t>ハッコウダ</t>
    </rPh>
    <rPh sb="18" eb="19">
      <t>クチ</t>
    </rPh>
    <rPh sb="26" eb="27">
      <t>エン</t>
    </rPh>
    <phoneticPr fontId="4"/>
  </si>
  <si>
    <t>有限会社みらい天間林　　140口×50,000円</t>
    <rPh sb="0" eb="4">
      <t>ユウゲンガイシャ</t>
    </rPh>
    <rPh sb="7" eb="10">
      <t>テンマバヤシ</t>
    </rPh>
    <phoneticPr fontId="4"/>
  </si>
  <si>
    <t>【出損金】（財）鷹山宇一記念美術館</t>
    <rPh sb="1" eb="3">
      <t>シュツエン</t>
    </rPh>
    <rPh sb="3" eb="4">
      <t>キン</t>
    </rPh>
    <rPh sb="6" eb="7">
      <t>ザイ</t>
    </rPh>
    <rPh sb="8" eb="10">
      <t>タカヤマ</t>
    </rPh>
    <rPh sb="10" eb="12">
      <t>ウイチ</t>
    </rPh>
    <rPh sb="12" eb="14">
      <t>キネン</t>
    </rPh>
    <rPh sb="14" eb="17">
      <t>ビジュツカン</t>
    </rPh>
    <phoneticPr fontId="4"/>
  </si>
  <si>
    <t>上十三地区森林組合　15,092口×500円</t>
    <rPh sb="0" eb="1">
      <t>カミ</t>
    </rPh>
    <rPh sb="1" eb="2">
      <t>トオ</t>
    </rPh>
    <rPh sb="2" eb="3">
      <t>サン</t>
    </rPh>
    <rPh sb="3" eb="5">
      <t>チク</t>
    </rPh>
    <rPh sb="5" eb="7">
      <t>シンリン</t>
    </rPh>
    <rPh sb="7" eb="9">
      <t>クミアイ</t>
    </rPh>
    <rPh sb="16" eb="17">
      <t>クチ</t>
    </rPh>
    <rPh sb="21" eb="22">
      <t>エン</t>
    </rPh>
    <phoneticPr fontId="4"/>
  </si>
  <si>
    <t>青森県農業信用基金協会　1,026口×10,000円</t>
    <rPh sb="0" eb="3">
      <t>アオモリケン</t>
    </rPh>
    <rPh sb="3" eb="5">
      <t>ノウギョウ</t>
    </rPh>
    <rPh sb="5" eb="7">
      <t>シンヨウ</t>
    </rPh>
    <rPh sb="7" eb="9">
      <t>キキン</t>
    </rPh>
    <rPh sb="9" eb="11">
      <t>キョウカイ</t>
    </rPh>
    <rPh sb="17" eb="18">
      <t>クチ</t>
    </rPh>
    <rPh sb="25" eb="26">
      <t>エン</t>
    </rPh>
    <phoneticPr fontId="4"/>
  </si>
  <si>
    <t>青森県土地改良事業団連合会　201口×10,000円</t>
    <rPh sb="0" eb="3">
      <t>アオモリケン</t>
    </rPh>
    <rPh sb="3" eb="5">
      <t>トチ</t>
    </rPh>
    <rPh sb="5" eb="7">
      <t>カイリョウ</t>
    </rPh>
    <rPh sb="7" eb="9">
      <t>ジギョウ</t>
    </rPh>
    <rPh sb="9" eb="10">
      <t>ダン</t>
    </rPh>
    <rPh sb="10" eb="13">
      <t>レンゴウカイ</t>
    </rPh>
    <rPh sb="17" eb="18">
      <t>クチ</t>
    </rPh>
    <rPh sb="25" eb="26">
      <t>エン</t>
    </rPh>
    <phoneticPr fontId="4"/>
  </si>
  <si>
    <t>（社）青森県青果物価価格安定基金協会　138口×10,000円</t>
    <rPh sb="1" eb="2">
      <t>シャ</t>
    </rPh>
    <rPh sb="3" eb="6">
      <t>アオモリケン</t>
    </rPh>
    <rPh sb="6" eb="8">
      <t>セイカ</t>
    </rPh>
    <rPh sb="8" eb="10">
      <t>ブッカ</t>
    </rPh>
    <rPh sb="10" eb="12">
      <t>カカク</t>
    </rPh>
    <rPh sb="12" eb="14">
      <t>アンテイ</t>
    </rPh>
    <rPh sb="14" eb="16">
      <t>キキン</t>
    </rPh>
    <rPh sb="16" eb="18">
      <t>キョウカイ</t>
    </rPh>
    <rPh sb="22" eb="23">
      <t>クチ</t>
    </rPh>
    <rPh sb="30" eb="31">
      <t>エン</t>
    </rPh>
    <phoneticPr fontId="4"/>
  </si>
  <si>
    <t>（社）上十三広域農業振興協会　862口×10,000円</t>
    <rPh sb="1" eb="2">
      <t>シャ</t>
    </rPh>
    <rPh sb="3" eb="6">
      <t>カミトオサン</t>
    </rPh>
    <rPh sb="6" eb="8">
      <t>コウイキ</t>
    </rPh>
    <rPh sb="8" eb="10">
      <t>ノウギョウ</t>
    </rPh>
    <rPh sb="10" eb="12">
      <t>シンコウ</t>
    </rPh>
    <rPh sb="12" eb="14">
      <t>キョウカイ</t>
    </rPh>
    <rPh sb="18" eb="19">
      <t>クチ</t>
    </rPh>
    <rPh sb="26" eb="27">
      <t>エン</t>
    </rPh>
    <phoneticPr fontId="4"/>
  </si>
  <si>
    <t>（社）青森県観光連盟　2口×100,000円（H21.4月統合　前：青森県産業振興協会）</t>
    <rPh sb="1" eb="2">
      <t>シャ</t>
    </rPh>
    <rPh sb="3" eb="6">
      <t>アオモリケン</t>
    </rPh>
    <rPh sb="6" eb="8">
      <t>カンコウ</t>
    </rPh>
    <rPh sb="8" eb="10">
      <t>レンメイ</t>
    </rPh>
    <rPh sb="12" eb="13">
      <t>クチ</t>
    </rPh>
    <rPh sb="21" eb="22">
      <t>エン</t>
    </rPh>
    <rPh sb="28" eb="29">
      <t>ガツ</t>
    </rPh>
    <rPh sb="29" eb="31">
      <t>トウゴウ</t>
    </rPh>
    <rPh sb="32" eb="33">
      <t>マエ</t>
    </rPh>
    <rPh sb="34" eb="37">
      <t>アオモリケン</t>
    </rPh>
    <rPh sb="37" eb="39">
      <t>サンギョウ</t>
    </rPh>
    <rPh sb="39" eb="41">
      <t>シンコウ</t>
    </rPh>
    <rPh sb="41" eb="43">
      <t>キョウカイ</t>
    </rPh>
    <phoneticPr fontId="4"/>
  </si>
  <si>
    <t>上北森林組合　2,378口×1,000円</t>
    <rPh sb="0" eb="2">
      <t>カミキタ</t>
    </rPh>
    <rPh sb="2" eb="4">
      <t>シンリン</t>
    </rPh>
    <rPh sb="4" eb="6">
      <t>クミアイ</t>
    </rPh>
    <rPh sb="12" eb="13">
      <t>クチ</t>
    </rPh>
    <rPh sb="19" eb="20">
      <t>エン</t>
    </rPh>
    <phoneticPr fontId="4"/>
  </si>
  <si>
    <t>地方公共団体金融機構　H22.6.1改名</t>
    <rPh sb="0" eb="2">
      <t>チホウ</t>
    </rPh>
    <rPh sb="2" eb="4">
      <t>コウキョウ</t>
    </rPh>
    <rPh sb="4" eb="6">
      <t>ダンタイ</t>
    </rPh>
    <rPh sb="6" eb="8">
      <t>キンユウ</t>
    </rPh>
    <rPh sb="8" eb="10">
      <t>キコウ</t>
    </rPh>
    <rPh sb="18" eb="20">
      <t>カイメイ</t>
    </rPh>
    <phoneticPr fontId="4"/>
  </si>
  <si>
    <t>【出損金】むつ小川原産業活性化センター　2口</t>
    <rPh sb="1" eb="3">
      <t>シュツエン</t>
    </rPh>
    <rPh sb="3" eb="4">
      <t>キン</t>
    </rPh>
    <rPh sb="7" eb="10">
      <t>オガワラ</t>
    </rPh>
    <rPh sb="10" eb="12">
      <t>サンギョウ</t>
    </rPh>
    <rPh sb="12" eb="15">
      <t>カッセイカ</t>
    </rPh>
    <rPh sb="21" eb="22">
      <t>クチ</t>
    </rPh>
    <phoneticPr fontId="4"/>
  </si>
  <si>
    <t>【出損金】公益財団法人　青森県暴力追放県民センター　2口</t>
    <rPh sb="1" eb="3">
      <t>シュツエン</t>
    </rPh>
    <rPh sb="3" eb="4">
      <t>キン</t>
    </rPh>
    <rPh sb="5" eb="7">
      <t>コウエキ</t>
    </rPh>
    <rPh sb="7" eb="9">
      <t>ザイダン</t>
    </rPh>
    <rPh sb="9" eb="11">
      <t>ホウジン</t>
    </rPh>
    <rPh sb="12" eb="15">
      <t>アオモリケン</t>
    </rPh>
    <rPh sb="15" eb="17">
      <t>ボウリョク</t>
    </rPh>
    <rPh sb="17" eb="19">
      <t>ツイホウ</t>
    </rPh>
    <rPh sb="19" eb="21">
      <t>ケンミン</t>
    </rPh>
    <rPh sb="27" eb="28">
      <t>クチ</t>
    </rPh>
    <phoneticPr fontId="4"/>
  </si>
  <si>
    <t>【出損金】（財）地域活性化センター　1口</t>
    <rPh sb="1" eb="3">
      <t>シュツエン</t>
    </rPh>
    <rPh sb="3" eb="4">
      <t>キン</t>
    </rPh>
    <rPh sb="6" eb="7">
      <t>ザイ</t>
    </rPh>
    <rPh sb="8" eb="10">
      <t>チイキ</t>
    </rPh>
    <rPh sb="10" eb="13">
      <t>カッセイカ</t>
    </rPh>
    <rPh sb="19" eb="20">
      <t>クチ</t>
    </rPh>
    <phoneticPr fontId="4"/>
  </si>
  <si>
    <t>（社）青森県畜産協会　450口×10,000円（H22.4.1改名　前：青森県畜産物価格安定基金協会））</t>
    <rPh sb="1" eb="2">
      <t>シャ</t>
    </rPh>
    <rPh sb="3" eb="6">
      <t>アオモリケン</t>
    </rPh>
    <rPh sb="6" eb="8">
      <t>チクサン</t>
    </rPh>
    <rPh sb="8" eb="10">
      <t>キョウカイ</t>
    </rPh>
    <rPh sb="14" eb="15">
      <t>クチ</t>
    </rPh>
    <rPh sb="22" eb="23">
      <t>エン</t>
    </rPh>
    <rPh sb="31" eb="33">
      <t>カイメイ</t>
    </rPh>
    <rPh sb="34" eb="35">
      <t>マエ</t>
    </rPh>
    <rPh sb="36" eb="39">
      <t>アオモリケン</t>
    </rPh>
    <rPh sb="39" eb="42">
      <t>チクサンブツ</t>
    </rPh>
    <rPh sb="42" eb="44">
      <t>カカク</t>
    </rPh>
    <rPh sb="44" eb="46">
      <t>アンテイ</t>
    </rPh>
    <rPh sb="46" eb="48">
      <t>キキン</t>
    </rPh>
    <rPh sb="48" eb="50">
      <t>キョウカイ</t>
    </rPh>
    <phoneticPr fontId="4"/>
  </si>
  <si>
    <t>三菱マテリアル（株）　H28.10.1株式併合　10株→1株</t>
    <rPh sb="0" eb="2">
      <t>ミツビシ</t>
    </rPh>
    <rPh sb="7" eb="10">
      <t>カブ</t>
    </rPh>
    <rPh sb="19" eb="21">
      <t>カブシキ</t>
    </rPh>
    <rPh sb="21" eb="23">
      <t>ヘイゴウ</t>
    </rPh>
    <rPh sb="26" eb="27">
      <t>カブ</t>
    </rPh>
    <rPh sb="29" eb="30">
      <t>カブ</t>
    </rPh>
    <phoneticPr fontId="4"/>
  </si>
  <si>
    <t>【出損金】青森県信用保証協会　※毎年変動で出損　70回数とする</t>
    <rPh sb="1" eb="3">
      <t>シュツエン</t>
    </rPh>
    <rPh sb="3" eb="4">
      <t>キン</t>
    </rPh>
    <rPh sb="5" eb="8">
      <t>アオモリケン</t>
    </rPh>
    <rPh sb="8" eb="10">
      <t>シンヨウ</t>
    </rPh>
    <rPh sb="10" eb="12">
      <t>ホショウ</t>
    </rPh>
    <rPh sb="12" eb="14">
      <t>キョウカイ</t>
    </rPh>
    <rPh sb="16" eb="18">
      <t>マイトシ</t>
    </rPh>
    <rPh sb="18" eb="20">
      <t>ヘンドウ</t>
    </rPh>
    <rPh sb="21" eb="23">
      <t>シュツエン</t>
    </rPh>
    <rPh sb="26" eb="28">
      <t>カイスウ</t>
    </rPh>
    <phoneticPr fontId="4"/>
  </si>
  <si>
    <t>（株）青森放送　560株×500円</t>
    <rPh sb="0" eb="3">
      <t>カブ</t>
    </rPh>
    <rPh sb="3" eb="5">
      <t>アオモリ</t>
    </rPh>
    <rPh sb="5" eb="7">
      <t>ホウソウ</t>
    </rPh>
    <rPh sb="11" eb="12">
      <t>カブ</t>
    </rPh>
    <rPh sb="16" eb="17">
      <t>エン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</si>
</sst>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1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5" fillId="0" borderId="0" applyFont="0" applyFill="0" applyBorder="0" applyAlignment="0" applyProtection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20">
    <xf numFmtId="0" fontId="0" fillId="0" borderId="0" xfId="0"/>
    <xf numFmtId="3" fontId="1" fillId="2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right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/>
    </xf>
    <xf numFmtId="3" fontId="2" fillId="0" borderId="0" xfId="0" applyNumberFormat="1" applyFont="1"/>
    <xf numFmtId="3" fontId="1" fillId="2" borderId="1" xfId="0" applyNumberFormat="1" applyFont="1" applyFill="1" applyBorder="1" applyAlignment="1">
      <alignment horizontal="center" vertical="center"/>
    </xf>
    <xf numFmtId="3" fontId="0" fillId="0" borderId="0" xfId="0" applyNumberFormat="1" applyFont="1"/>
    <xf numFmtId="3" fontId="3" fillId="0" borderId="0" xfId="0" applyNumberFormat="1" applyFont="1"/>
    <xf numFmtId="3" fontId="1" fillId="0" borderId="0" xfId="0" applyNumberFormat="1" applyFont="1"/>
    <xf numFmtId="3" fontId="0" fillId="0" borderId="0" xfId="0" applyNumberFormat="1"/>
    <xf numFmtId="3" fontId="0" fillId="0" borderId="0" xfId="0" applyNumberFormat="1" applyAlignment="1">
      <alignment horizontal="right"/>
    </xf>
    <xf numFmtId="3" fontId="1" fillId="0" borderId="0" xfId="0" applyNumberFormat="1" applyFont="1" applyAlignment="1">
      <alignment wrapText="1"/>
    </xf>
    <xf numFmtId="10" fontId="1" fillId="0" borderId="1" xfId="1" applyNumberFormat="1" applyFont="1" applyBorder="1" applyAlignment="1">
      <alignment horizontal="right" vertical="center"/>
    </xf>
    <xf numFmtId="3" fontId="1" fillId="0" borderId="1" xfId="0" applyNumberFormat="1" applyFont="1" applyFill="1" applyBorder="1" applyAlignment="1">
      <alignment horizontal="right" vertical="center"/>
    </xf>
    <xf numFmtId="3" fontId="1" fillId="0" borderId="0" xfId="0" applyNumberFormat="1" applyFont="1" applyFill="1"/>
    <xf numFmtId="3" fontId="1" fillId="3" borderId="0" xfId="0" applyNumberFormat="1" applyFont="1" applyFill="1" applyBorder="1"/>
    <xf numFmtId="3" fontId="1" fillId="3" borderId="1" xfId="0" applyNumberFormat="1" applyFont="1" applyFill="1" applyBorder="1" applyAlignment="1">
      <alignment horizontal="right" vertical="center"/>
    </xf>
    <xf numFmtId="10" fontId="1" fillId="3" borderId="1" xfId="1" applyNumberFormat="1" applyFont="1" applyFill="1" applyBorder="1" applyAlignment="1">
      <alignment horizontal="right" vertical="center"/>
    </xf>
    <xf numFmtId="3" fontId="1" fillId="3" borderId="0" xfId="0" applyNumberFormat="1" applyFont="1" applyFill="1"/>
  </cellXfs>
  <cellStyles count="4">
    <cellStyle name="パーセント" xfId="1" builtinId="5"/>
    <cellStyle name="桁区切り 2" xfId="3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tabSelected="1" topLeftCell="A28" zoomScale="130" zoomScaleNormal="160" zoomScaleSheetLayoutView="100" workbookViewId="0">
      <pane xSplit="1" topLeftCell="B1" activePane="topRight" state="frozen"/>
      <selection activeCell="A12" sqref="A12"/>
      <selection pane="topRight" activeCell="A38" sqref="A38"/>
    </sheetView>
  </sheetViews>
  <sheetFormatPr defaultColWidth="8.875" defaultRowHeight="11.25" x14ac:dyDescent="0.15"/>
  <cols>
    <col min="1" max="1" width="34.75" style="9" customWidth="1"/>
    <col min="2" max="2" width="11.125" style="9" customWidth="1"/>
    <col min="3" max="3" width="13.75" style="9" customWidth="1"/>
    <col min="4" max="4" width="14.75" style="9" customWidth="1"/>
    <col min="5" max="5" width="11.625" style="9" customWidth="1"/>
    <col min="6" max="6" width="12.25" style="9" customWidth="1"/>
    <col min="7" max="7" width="9.625" style="9" customWidth="1"/>
    <col min="8" max="8" width="10.625" style="9" customWidth="1"/>
    <col min="9" max="9" width="10.5" style="9" customWidth="1"/>
    <col min="10" max="10" width="12.5" style="9" customWidth="1"/>
    <col min="11" max="11" width="11.625" style="9" customWidth="1"/>
    <col min="12" max="12" width="13.625" style="9" bestFit="1" customWidth="1"/>
    <col min="13" max="13" width="11.125" style="9" bestFit="1" customWidth="1"/>
    <col min="14" max="16384" width="8.875" style="9"/>
  </cols>
  <sheetData>
    <row r="1" spans="1:11" ht="21" x14ac:dyDescent="0.2">
      <c r="A1" s="8" t="s">
        <v>0</v>
      </c>
    </row>
    <row r="2" spans="1:11" ht="13.5" x14ac:dyDescent="0.15">
      <c r="A2" s="10" t="s">
        <v>26</v>
      </c>
    </row>
    <row r="3" spans="1:11" ht="13.5" x14ac:dyDescent="0.15">
      <c r="A3" s="7" t="s">
        <v>1</v>
      </c>
    </row>
    <row r="5" spans="1:11" ht="13.5" x14ac:dyDescent="0.15">
      <c r="A5" s="5" t="s">
        <v>2</v>
      </c>
      <c r="H5" s="11" t="s">
        <v>27</v>
      </c>
    </row>
    <row r="6" spans="1:11" ht="37.5" customHeight="1" x14ac:dyDescent="0.15">
      <c r="A6" s="6" t="s">
        <v>3</v>
      </c>
      <c r="B6" s="1" t="s">
        <v>4</v>
      </c>
      <c r="C6" s="1" t="s">
        <v>5</v>
      </c>
      <c r="D6" s="1" t="s">
        <v>6</v>
      </c>
      <c r="E6" s="1" t="s">
        <v>7</v>
      </c>
      <c r="F6" s="1" t="s">
        <v>8</v>
      </c>
      <c r="G6" s="1" t="s">
        <v>9</v>
      </c>
      <c r="H6" s="1" t="s">
        <v>10</v>
      </c>
    </row>
    <row r="7" spans="1:11" ht="18" customHeight="1" x14ac:dyDescent="0.15">
      <c r="A7" s="4" t="s">
        <v>28</v>
      </c>
      <c r="B7" s="2">
        <v>5400</v>
      </c>
      <c r="C7" s="2">
        <v>204</v>
      </c>
      <c r="D7" s="2">
        <f>B7*C7</f>
        <v>1101600</v>
      </c>
      <c r="E7" s="2">
        <v>50</v>
      </c>
      <c r="F7" s="2">
        <f>B7*E7</f>
        <v>270000</v>
      </c>
      <c r="G7" s="2">
        <f>D7-F7</f>
        <v>831600</v>
      </c>
      <c r="H7" s="2"/>
    </row>
    <row r="8" spans="1:11" ht="18" customHeight="1" x14ac:dyDescent="0.15">
      <c r="A8" s="4" t="s">
        <v>29</v>
      </c>
      <c r="B8" s="2">
        <v>1763</v>
      </c>
      <c r="C8" s="2">
        <v>3065</v>
      </c>
      <c r="D8" s="2">
        <f t="shared" ref="D8:D11" si="0">B8*C8</f>
        <v>5403595</v>
      </c>
      <c r="E8" s="2">
        <v>500</v>
      </c>
      <c r="F8" s="2">
        <f t="shared" ref="F8:F11" si="1">B8*E8</f>
        <v>881500</v>
      </c>
      <c r="G8" s="2">
        <f t="shared" ref="G8:G11" si="2">D8-F8</f>
        <v>4522095</v>
      </c>
      <c r="H8" s="2"/>
    </row>
    <row r="9" spans="1:11" ht="18" customHeight="1" x14ac:dyDescent="0.15">
      <c r="A9" s="4" t="s">
        <v>51</v>
      </c>
      <c r="B9" s="2">
        <v>1</v>
      </c>
      <c r="C9" s="2">
        <v>3370</v>
      </c>
      <c r="D9" s="2">
        <f t="shared" si="0"/>
        <v>3370</v>
      </c>
      <c r="E9" s="2">
        <v>5400</v>
      </c>
      <c r="F9" s="2">
        <f t="shared" si="1"/>
        <v>5400</v>
      </c>
      <c r="G9" s="2">
        <f t="shared" si="2"/>
        <v>-2030</v>
      </c>
      <c r="H9" s="2"/>
    </row>
    <row r="10" spans="1:11" ht="18" customHeight="1" x14ac:dyDescent="0.15">
      <c r="A10" s="4" t="s">
        <v>30</v>
      </c>
      <c r="B10" s="2">
        <v>10</v>
      </c>
      <c r="C10" s="2">
        <v>842</v>
      </c>
      <c r="D10" s="2">
        <f t="shared" si="0"/>
        <v>8420</v>
      </c>
      <c r="E10" s="2">
        <v>500</v>
      </c>
      <c r="F10" s="2">
        <f t="shared" si="1"/>
        <v>5000</v>
      </c>
      <c r="G10" s="2">
        <f t="shared" si="2"/>
        <v>3420</v>
      </c>
      <c r="H10" s="2"/>
    </row>
    <row r="11" spans="1:11" ht="18" customHeight="1" x14ac:dyDescent="0.15">
      <c r="A11" s="4" t="s">
        <v>31</v>
      </c>
      <c r="B11" s="2">
        <v>261</v>
      </c>
      <c r="C11" s="2">
        <v>1508</v>
      </c>
      <c r="D11" s="2">
        <f t="shared" si="0"/>
        <v>393588</v>
      </c>
      <c r="E11" s="2">
        <v>500</v>
      </c>
      <c r="F11" s="2">
        <f t="shared" si="1"/>
        <v>130500</v>
      </c>
      <c r="G11" s="2">
        <f t="shared" si="2"/>
        <v>263088</v>
      </c>
      <c r="H11" s="2"/>
    </row>
    <row r="12" spans="1:11" ht="18" customHeight="1" x14ac:dyDescent="0.15">
      <c r="A12" s="3" t="s">
        <v>11</v>
      </c>
      <c r="B12" s="2">
        <f>SUM(B7:B11)</f>
        <v>7435</v>
      </c>
      <c r="C12" s="2">
        <f t="shared" ref="C12:G12" si="3">SUM(C7:C11)</f>
        <v>8989</v>
      </c>
      <c r="D12" s="2">
        <f t="shared" si="3"/>
        <v>6910573</v>
      </c>
      <c r="E12" s="2">
        <f t="shared" si="3"/>
        <v>6950</v>
      </c>
      <c r="F12" s="2">
        <f t="shared" si="3"/>
        <v>1292400</v>
      </c>
      <c r="G12" s="2">
        <f t="shared" si="3"/>
        <v>5618173</v>
      </c>
      <c r="H12" s="2"/>
      <c r="K12" s="16"/>
    </row>
    <row r="14" spans="1:11" ht="13.5" x14ac:dyDescent="0.15">
      <c r="A14" s="5" t="s">
        <v>12</v>
      </c>
      <c r="J14" s="11" t="s">
        <v>27</v>
      </c>
    </row>
    <row r="15" spans="1:11" ht="37.5" customHeight="1" x14ac:dyDescent="0.15">
      <c r="A15" s="6" t="s">
        <v>13</v>
      </c>
      <c r="B15" s="1" t="s">
        <v>14</v>
      </c>
      <c r="C15" s="1" t="s">
        <v>15</v>
      </c>
      <c r="D15" s="1" t="s">
        <v>16</v>
      </c>
      <c r="E15" s="1" t="s">
        <v>17</v>
      </c>
      <c r="F15" s="1" t="s">
        <v>18</v>
      </c>
      <c r="G15" s="1" t="s">
        <v>19</v>
      </c>
      <c r="H15" s="1" t="s">
        <v>20</v>
      </c>
      <c r="I15" s="1" t="s">
        <v>21</v>
      </c>
      <c r="J15" s="1" t="s">
        <v>10</v>
      </c>
    </row>
    <row r="16" spans="1:11" ht="18" customHeight="1" x14ac:dyDescent="0.15">
      <c r="A16" s="4" t="s">
        <v>37</v>
      </c>
      <c r="B16" s="2">
        <v>7000000</v>
      </c>
      <c r="C16" s="14">
        <v>82487704</v>
      </c>
      <c r="D16" s="17">
        <v>28529091</v>
      </c>
      <c r="E16" s="17">
        <f t="shared" ref="E16:E18" si="4">C16-D16</f>
        <v>53958613</v>
      </c>
      <c r="F16" s="17">
        <v>9900000</v>
      </c>
      <c r="G16" s="18">
        <f t="shared" ref="G16:G20" si="5">B16/F16</f>
        <v>0.70707070707070707</v>
      </c>
      <c r="H16" s="17">
        <f t="shared" ref="H16:H19" si="6">IF(E16&gt;=0,ROUND(E16*G16,0),0)</f>
        <v>38152555</v>
      </c>
      <c r="I16" s="17">
        <f>IF(B16*0.7&lt;H16,0,B16-H16)</f>
        <v>0</v>
      </c>
      <c r="J16" s="17"/>
    </row>
    <row r="17" spans="1:13" ht="18" customHeight="1" x14ac:dyDescent="0.15">
      <c r="A17" s="4" t="s">
        <v>36</v>
      </c>
      <c r="B17" s="2">
        <v>1000000</v>
      </c>
      <c r="C17" s="2">
        <v>2414909</v>
      </c>
      <c r="D17" s="17">
        <v>2629874</v>
      </c>
      <c r="E17" s="17">
        <f t="shared" si="4"/>
        <v>-214965</v>
      </c>
      <c r="F17" s="17">
        <v>2421820</v>
      </c>
      <c r="G17" s="18">
        <f t="shared" si="5"/>
        <v>0.41291260291846626</v>
      </c>
      <c r="H17" s="17">
        <f t="shared" si="6"/>
        <v>0</v>
      </c>
      <c r="I17" s="17">
        <f t="shared" ref="I17:I19" si="7">IF(B17*0.7&lt;H17,0,B17-H17)</f>
        <v>1000000</v>
      </c>
      <c r="J17" s="17"/>
    </row>
    <row r="18" spans="1:13" ht="18" customHeight="1" x14ac:dyDescent="0.15">
      <c r="A18" s="4" t="s">
        <v>35</v>
      </c>
      <c r="B18" s="2">
        <v>2030826000</v>
      </c>
      <c r="C18" s="2">
        <v>1861218380</v>
      </c>
      <c r="D18" s="17">
        <v>1958698078</v>
      </c>
      <c r="E18" s="17">
        <f t="shared" si="4"/>
        <v>-97479698</v>
      </c>
      <c r="F18" s="17">
        <v>44693137</v>
      </c>
      <c r="G18" s="18">
        <f>B18/F18</f>
        <v>45.439325505390237</v>
      </c>
      <c r="H18" s="17">
        <f t="shared" si="6"/>
        <v>0</v>
      </c>
      <c r="I18" s="17">
        <f t="shared" si="7"/>
        <v>2030826000</v>
      </c>
      <c r="J18" s="17"/>
      <c r="K18" s="15"/>
    </row>
    <row r="19" spans="1:13" ht="18" customHeight="1" x14ac:dyDescent="0.15">
      <c r="A19" s="4" t="s">
        <v>38</v>
      </c>
      <c r="B19" s="2">
        <v>15000000</v>
      </c>
      <c r="C19" s="2">
        <v>153216734</v>
      </c>
      <c r="D19" s="17">
        <v>1993646</v>
      </c>
      <c r="E19" s="17">
        <f>C19-D19</f>
        <v>151223088</v>
      </c>
      <c r="F19" s="17">
        <v>15000000</v>
      </c>
      <c r="G19" s="18">
        <f>B19/F19</f>
        <v>1</v>
      </c>
      <c r="H19" s="17">
        <f t="shared" si="6"/>
        <v>151223088</v>
      </c>
      <c r="I19" s="17">
        <f t="shared" si="7"/>
        <v>0</v>
      </c>
      <c r="J19" s="17"/>
    </row>
    <row r="20" spans="1:13" ht="18" customHeight="1" x14ac:dyDescent="0.15">
      <c r="A20" s="3" t="s">
        <v>11</v>
      </c>
      <c r="B20" s="2">
        <f>SUM(B16:B19)</f>
        <v>2053826000</v>
      </c>
      <c r="C20" s="2">
        <f>SUM(C16:C19)</f>
        <v>2099337727</v>
      </c>
      <c r="D20" s="17">
        <f>SUM(D16:D19)</f>
        <v>1991850689</v>
      </c>
      <c r="E20" s="17">
        <f>SUM(E16:E19)</f>
        <v>107487038</v>
      </c>
      <c r="F20" s="17">
        <f>SUM(F16:F19)</f>
        <v>72014957</v>
      </c>
      <c r="G20" s="18">
        <f t="shared" si="5"/>
        <v>28.51943659426194</v>
      </c>
      <c r="H20" s="17">
        <f>SUM(H16:H19)</f>
        <v>189375643</v>
      </c>
      <c r="I20" s="17">
        <f>SUM(I16:I19)</f>
        <v>2031826000</v>
      </c>
      <c r="J20" s="17"/>
    </row>
    <row r="22" spans="1:13" ht="13.5" x14ac:dyDescent="0.15">
      <c r="A22" s="5" t="s">
        <v>22</v>
      </c>
      <c r="K22" s="11" t="s">
        <v>27</v>
      </c>
    </row>
    <row r="23" spans="1:13" ht="37.5" customHeight="1" x14ac:dyDescent="0.15">
      <c r="A23" s="6" t="s">
        <v>13</v>
      </c>
      <c r="B23" s="1" t="s">
        <v>23</v>
      </c>
      <c r="C23" s="1" t="s">
        <v>15</v>
      </c>
      <c r="D23" s="1" t="s">
        <v>16</v>
      </c>
      <c r="E23" s="1" t="s">
        <v>17</v>
      </c>
      <c r="F23" s="1" t="s">
        <v>18</v>
      </c>
      <c r="G23" s="1" t="s">
        <v>19</v>
      </c>
      <c r="H23" s="1" t="s">
        <v>20</v>
      </c>
      <c r="I23" s="1" t="s">
        <v>24</v>
      </c>
      <c r="J23" s="1" t="s">
        <v>25</v>
      </c>
      <c r="K23" s="1" t="s">
        <v>10</v>
      </c>
      <c r="L23" s="12"/>
    </row>
    <row r="24" spans="1:13" ht="18" customHeight="1" x14ac:dyDescent="0.15">
      <c r="A24" s="4" t="s">
        <v>53</v>
      </c>
      <c r="B24" s="2">
        <v>280000</v>
      </c>
      <c r="C24" s="2">
        <v>10055543539</v>
      </c>
      <c r="D24" s="17">
        <v>3471841376</v>
      </c>
      <c r="E24" s="17">
        <f>C24-D24</f>
        <v>6583702163</v>
      </c>
      <c r="F24" s="17">
        <v>150000000</v>
      </c>
      <c r="G24" s="18">
        <f>B24/F24</f>
        <v>1.8666666666666666E-3</v>
      </c>
      <c r="H24" s="17">
        <f>IF(E24&gt;=0,ROUND(E24*G24,0),0)</f>
        <v>12289577</v>
      </c>
      <c r="I24" s="17">
        <f>IF(B24*0.7&lt;H24,0,B24-H24)</f>
        <v>0</v>
      </c>
      <c r="J24" s="17">
        <f>B24-I24</f>
        <v>280000</v>
      </c>
      <c r="K24" s="17"/>
      <c r="L24" s="19"/>
      <c r="M24" s="19"/>
    </row>
    <row r="25" spans="1:13" ht="18" customHeight="1" x14ac:dyDescent="0.15">
      <c r="A25" s="4" t="s">
        <v>32</v>
      </c>
      <c r="B25" s="2">
        <v>11282500</v>
      </c>
      <c r="C25" s="2">
        <v>69107911</v>
      </c>
      <c r="D25" s="17">
        <v>93413525</v>
      </c>
      <c r="E25" s="17">
        <f>C25-D25</f>
        <v>-24305614</v>
      </c>
      <c r="F25" s="17">
        <v>44000000</v>
      </c>
      <c r="G25" s="18">
        <f t="shared" ref="G25:G41" si="8">B25/F25</f>
        <v>0.25642045454545453</v>
      </c>
      <c r="H25" s="17">
        <f t="shared" ref="H25:H41" si="9">IF(E25&gt;=0,ROUND(E25*G25,0),0)</f>
        <v>0</v>
      </c>
      <c r="I25" s="17">
        <f t="shared" ref="I25:I41" si="10">IF(B25*0.7&lt;H25,0,B25-H25)</f>
        <v>11282500</v>
      </c>
      <c r="J25" s="17">
        <f t="shared" ref="J25:J41" si="11">B25-I25</f>
        <v>0</v>
      </c>
      <c r="K25" s="17"/>
      <c r="L25" s="19"/>
      <c r="M25" s="19"/>
    </row>
    <row r="26" spans="1:13" ht="18" customHeight="1" x14ac:dyDescent="0.15">
      <c r="A26" s="4" t="s">
        <v>33</v>
      </c>
      <c r="B26" s="2">
        <v>8700000</v>
      </c>
      <c r="C26" s="2">
        <v>4941128000</v>
      </c>
      <c r="D26" s="17">
        <v>2340796000</v>
      </c>
      <c r="E26" s="17">
        <f t="shared" ref="E26:E41" si="12">C26-D26</f>
        <v>2600332000</v>
      </c>
      <c r="F26" s="17">
        <v>2900000000</v>
      </c>
      <c r="G26" s="18">
        <f t="shared" si="8"/>
        <v>3.0000000000000001E-3</v>
      </c>
      <c r="H26" s="17">
        <f t="shared" si="9"/>
        <v>7800996</v>
      </c>
      <c r="I26" s="17">
        <f t="shared" si="10"/>
        <v>0</v>
      </c>
      <c r="J26" s="17">
        <f t="shared" si="11"/>
        <v>8700000</v>
      </c>
      <c r="K26" s="17"/>
      <c r="L26" s="19"/>
      <c r="M26" s="19"/>
    </row>
    <row r="27" spans="1:13" ht="18" customHeight="1" x14ac:dyDescent="0.15">
      <c r="A27" s="4" t="s">
        <v>34</v>
      </c>
      <c r="B27" s="2">
        <v>3000000</v>
      </c>
      <c r="C27" s="2">
        <v>146594496</v>
      </c>
      <c r="D27" s="17">
        <v>43691489</v>
      </c>
      <c r="E27" s="17">
        <f t="shared" si="12"/>
        <v>102903007</v>
      </c>
      <c r="F27" s="17">
        <v>10000000</v>
      </c>
      <c r="G27" s="18">
        <f t="shared" si="8"/>
        <v>0.3</v>
      </c>
      <c r="H27" s="17">
        <f t="shared" si="9"/>
        <v>30870902</v>
      </c>
      <c r="I27" s="17">
        <f t="shared" si="10"/>
        <v>0</v>
      </c>
      <c r="J27" s="17">
        <f t="shared" si="11"/>
        <v>3000000</v>
      </c>
      <c r="K27" s="17"/>
      <c r="L27" s="19"/>
      <c r="M27" s="19"/>
    </row>
    <row r="28" spans="1:13" ht="18" customHeight="1" x14ac:dyDescent="0.15">
      <c r="A28" s="4" t="s">
        <v>39</v>
      </c>
      <c r="B28" s="2">
        <v>7546000</v>
      </c>
      <c r="C28" s="14">
        <v>580891642</v>
      </c>
      <c r="D28" s="17">
        <v>296298847</v>
      </c>
      <c r="E28" s="17">
        <f t="shared" si="12"/>
        <v>284592795</v>
      </c>
      <c r="F28" s="17">
        <v>124090500</v>
      </c>
      <c r="G28" s="18">
        <f t="shared" si="8"/>
        <v>6.0810456884290091E-2</v>
      </c>
      <c r="H28" s="17">
        <f t="shared" si="9"/>
        <v>17306218</v>
      </c>
      <c r="I28" s="17">
        <f t="shared" si="10"/>
        <v>0</v>
      </c>
      <c r="J28" s="17">
        <f t="shared" si="11"/>
        <v>7546000</v>
      </c>
      <c r="K28" s="17"/>
      <c r="L28" s="19"/>
      <c r="M28" s="19"/>
    </row>
    <row r="29" spans="1:13" ht="18" customHeight="1" x14ac:dyDescent="0.15">
      <c r="A29" s="4" t="s">
        <v>40</v>
      </c>
      <c r="B29" s="2">
        <v>10260000</v>
      </c>
      <c r="C29" s="14">
        <v>41453984576</v>
      </c>
      <c r="D29" s="17">
        <v>38046902044</v>
      </c>
      <c r="E29" s="17">
        <f t="shared" si="12"/>
        <v>3407082532</v>
      </c>
      <c r="F29" s="17">
        <v>2295100000</v>
      </c>
      <c r="G29" s="18">
        <f t="shared" si="8"/>
        <v>4.4703934469086312E-3</v>
      </c>
      <c r="H29" s="17">
        <f t="shared" si="9"/>
        <v>15230999</v>
      </c>
      <c r="I29" s="17">
        <f t="shared" si="10"/>
        <v>0</v>
      </c>
      <c r="J29" s="17">
        <f t="shared" si="11"/>
        <v>10260000</v>
      </c>
      <c r="K29" s="17"/>
      <c r="L29" s="19"/>
      <c r="M29" s="19"/>
    </row>
    <row r="30" spans="1:13" ht="18" customHeight="1" x14ac:dyDescent="0.15">
      <c r="A30" s="4" t="s">
        <v>41</v>
      </c>
      <c r="B30" s="2">
        <v>2010000</v>
      </c>
      <c r="C30" s="14">
        <v>2427057833</v>
      </c>
      <c r="D30" s="17">
        <v>1126749079</v>
      </c>
      <c r="E30" s="17">
        <f t="shared" si="12"/>
        <v>1300308754</v>
      </c>
      <c r="F30" s="17">
        <v>13530000</v>
      </c>
      <c r="G30" s="18">
        <f t="shared" si="8"/>
        <v>0.14855875831485588</v>
      </c>
      <c r="H30" s="17">
        <f t="shared" si="9"/>
        <v>193172254</v>
      </c>
      <c r="I30" s="17">
        <f t="shared" si="10"/>
        <v>0</v>
      </c>
      <c r="J30" s="17">
        <f t="shared" si="11"/>
        <v>2010000</v>
      </c>
      <c r="K30" s="17"/>
      <c r="L30" s="19"/>
      <c r="M30" s="19"/>
    </row>
    <row r="31" spans="1:13" ht="18" customHeight="1" x14ac:dyDescent="0.15">
      <c r="A31" s="4" t="s">
        <v>42</v>
      </c>
      <c r="B31" s="2">
        <v>1380000</v>
      </c>
      <c r="C31" s="14">
        <v>2542552281</v>
      </c>
      <c r="D31" s="17">
        <v>395330386</v>
      </c>
      <c r="E31" s="17">
        <f t="shared" si="12"/>
        <v>2147221895</v>
      </c>
      <c r="F31" s="17">
        <v>2026956290</v>
      </c>
      <c r="G31" s="18">
        <f t="shared" si="8"/>
        <v>6.8082375866131779E-4</v>
      </c>
      <c r="H31" s="17">
        <f t="shared" si="9"/>
        <v>1461880</v>
      </c>
      <c r="I31" s="17">
        <f t="shared" si="10"/>
        <v>0</v>
      </c>
      <c r="J31" s="17">
        <f t="shared" si="11"/>
        <v>1380000</v>
      </c>
      <c r="K31" s="17"/>
      <c r="L31" s="19"/>
      <c r="M31" s="19"/>
    </row>
    <row r="32" spans="1:13" ht="18" customHeight="1" x14ac:dyDescent="0.15">
      <c r="A32" s="4" t="s">
        <v>43</v>
      </c>
      <c r="B32" s="2">
        <v>8620000</v>
      </c>
      <c r="C32" s="14">
        <v>883137917</v>
      </c>
      <c r="D32" s="17">
        <v>503432678</v>
      </c>
      <c r="E32" s="17">
        <f t="shared" si="12"/>
        <v>379705239</v>
      </c>
      <c r="F32" s="17">
        <v>467160000</v>
      </c>
      <c r="G32" s="18">
        <f t="shared" si="8"/>
        <v>1.8451922253617605E-2</v>
      </c>
      <c r="H32" s="17">
        <f t="shared" si="9"/>
        <v>7006292</v>
      </c>
      <c r="I32" s="17">
        <f t="shared" si="10"/>
        <v>0</v>
      </c>
      <c r="J32" s="17">
        <f t="shared" si="11"/>
        <v>8620000</v>
      </c>
      <c r="K32" s="17"/>
      <c r="L32" s="19"/>
      <c r="M32" s="19"/>
    </row>
    <row r="33" spans="1:13" ht="18" customHeight="1" x14ac:dyDescent="0.15">
      <c r="A33" s="4" t="s">
        <v>44</v>
      </c>
      <c r="B33" s="2">
        <v>200000</v>
      </c>
      <c r="C33" s="14">
        <v>334982315</v>
      </c>
      <c r="D33" s="17">
        <v>97494343</v>
      </c>
      <c r="E33" s="17">
        <f t="shared" si="12"/>
        <v>237487972</v>
      </c>
      <c r="F33" s="17">
        <v>20500000</v>
      </c>
      <c r="G33" s="18">
        <f t="shared" si="8"/>
        <v>9.7560975609756097E-3</v>
      </c>
      <c r="H33" s="17">
        <f t="shared" si="9"/>
        <v>2316956</v>
      </c>
      <c r="I33" s="17">
        <f t="shared" si="10"/>
        <v>0</v>
      </c>
      <c r="J33" s="17">
        <f t="shared" si="11"/>
        <v>200000</v>
      </c>
      <c r="K33" s="17"/>
      <c r="L33" s="19"/>
      <c r="M33" s="19"/>
    </row>
    <row r="34" spans="1:13" ht="18" customHeight="1" x14ac:dyDescent="0.15">
      <c r="A34" s="4" t="s">
        <v>50</v>
      </c>
      <c r="B34" s="2">
        <v>4500000</v>
      </c>
      <c r="C34" s="14">
        <v>713792282</v>
      </c>
      <c r="D34" s="17">
        <v>685346343</v>
      </c>
      <c r="E34" s="17">
        <f t="shared" si="12"/>
        <v>28445939</v>
      </c>
      <c r="F34" s="17">
        <v>437360000</v>
      </c>
      <c r="G34" s="18">
        <f>B34/F34</f>
        <v>1.0289006767880008E-2</v>
      </c>
      <c r="H34" s="17">
        <f t="shared" si="9"/>
        <v>292680</v>
      </c>
      <c r="I34" s="17">
        <f t="shared" si="10"/>
        <v>4207320</v>
      </c>
      <c r="J34" s="17">
        <f t="shared" si="11"/>
        <v>292680</v>
      </c>
      <c r="K34" s="17"/>
      <c r="L34" s="19"/>
      <c r="M34" s="19"/>
    </row>
    <row r="35" spans="1:13" ht="18" customHeight="1" x14ac:dyDescent="0.15">
      <c r="A35" s="4" t="s">
        <v>45</v>
      </c>
      <c r="B35" s="2">
        <v>2378000</v>
      </c>
      <c r="C35" s="14">
        <v>703999213</v>
      </c>
      <c r="D35" s="17">
        <v>405499905</v>
      </c>
      <c r="E35" s="17">
        <f t="shared" si="12"/>
        <v>298499308</v>
      </c>
      <c r="F35" s="17">
        <v>188056000</v>
      </c>
      <c r="G35" s="18">
        <f t="shared" si="8"/>
        <v>1.2645169523971583E-2</v>
      </c>
      <c r="H35" s="17">
        <f t="shared" si="9"/>
        <v>3774574</v>
      </c>
      <c r="I35" s="17">
        <f t="shared" si="10"/>
        <v>0</v>
      </c>
      <c r="J35" s="17">
        <f t="shared" si="11"/>
        <v>2378000</v>
      </c>
      <c r="K35" s="17"/>
      <c r="L35" s="19"/>
      <c r="M35" s="19"/>
    </row>
    <row r="36" spans="1:13" ht="18" customHeight="1" x14ac:dyDescent="0.15">
      <c r="A36" s="4" t="s">
        <v>46</v>
      </c>
      <c r="B36" s="2">
        <v>1400000</v>
      </c>
      <c r="C36" s="2">
        <v>24786267000000</v>
      </c>
      <c r="D36" s="17">
        <v>24545185000000</v>
      </c>
      <c r="E36" s="17">
        <f t="shared" si="12"/>
        <v>241082000000</v>
      </c>
      <c r="F36" s="17">
        <v>16602000000</v>
      </c>
      <c r="G36" s="18">
        <f t="shared" si="8"/>
        <v>8.4327189495241541E-5</v>
      </c>
      <c r="H36" s="17">
        <f t="shared" si="9"/>
        <v>20329767</v>
      </c>
      <c r="I36" s="17">
        <f t="shared" si="10"/>
        <v>0</v>
      </c>
      <c r="J36" s="17">
        <f t="shared" si="11"/>
        <v>1400000</v>
      </c>
      <c r="K36" s="17"/>
      <c r="L36" s="19"/>
      <c r="M36" s="19"/>
    </row>
    <row r="37" spans="1:13" ht="18" customHeight="1" x14ac:dyDescent="0.15">
      <c r="A37" s="4"/>
      <c r="B37" s="2"/>
      <c r="C37" s="2"/>
      <c r="D37" s="17"/>
      <c r="E37" s="17"/>
      <c r="F37" s="17"/>
      <c r="G37" s="18"/>
      <c r="H37" s="17">
        <f t="shared" si="9"/>
        <v>0</v>
      </c>
      <c r="I37" s="17">
        <f t="shared" si="10"/>
        <v>0</v>
      </c>
      <c r="J37" s="17"/>
      <c r="K37" s="17"/>
      <c r="L37" s="19"/>
      <c r="M37" s="19"/>
    </row>
    <row r="38" spans="1:13" ht="18" customHeight="1" x14ac:dyDescent="0.15">
      <c r="A38" s="4" t="s">
        <v>52</v>
      </c>
      <c r="B38" s="2">
        <v>22930000</v>
      </c>
      <c r="C38" s="2">
        <v>212844773717</v>
      </c>
      <c r="D38" s="2">
        <v>189151390443</v>
      </c>
      <c r="E38" s="2">
        <f t="shared" si="12"/>
        <v>23693383274</v>
      </c>
      <c r="F38" s="14">
        <v>23693383274</v>
      </c>
      <c r="G38" s="13">
        <f t="shared" si="8"/>
        <v>9.6778074008376425E-4</v>
      </c>
      <c r="H38" s="2">
        <f t="shared" si="9"/>
        <v>22930000</v>
      </c>
      <c r="I38" s="2">
        <f t="shared" si="10"/>
        <v>0</v>
      </c>
      <c r="J38" s="2">
        <f t="shared" si="11"/>
        <v>22930000</v>
      </c>
      <c r="K38" s="2"/>
    </row>
    <row r="39" spans="1:13" ht="18" customHeight="1" x14ac:dyDescent="0.15">
      <c r="A39" s="4" t="s">
        <v>47</v>
      </c>
      <c r="B39" s="2">
        <v>705000</v>
      </c>
      <c r="C39" s="2">
        <v>89912413</v>
      </c>
      <c r="D39" s="2">
        <v>46152585</v>
      </c>
      <c r="E39" s="2">
        <f t="shared" si="12"/>
        <v>43759828</v>
      </c>
      <c r="F39" s="14">
        <v>10000000</v>
      </c>
      <c r="G39" s="13">
        <f t="shared" si="8"/>
        <v>7.0499999999999993E-2</v>
      </c>
      <c r="H39" s="2">
        <f t="shared" si="9"/>
        <v>3085068</v>
      </c>
      <c r="I39" s="2">
        <f t="shared" si="10"/>
        <v>0</v>
      </c>
      <c r="J39" s="2">
        <f t="shared" si="11"/>
        <v>705000</v>
      </c>
      <c r="K39" s="2"/>
    </row>
    <row r="40" spans="1:13" ht="18" customHeight="1" x14ac:dyDescent="0.15">
      <c r="A40" s="4" t="s">
        <v>48</v>
      </c>
      <c r="B40" s="2">
        <v>1429000</v>
      </c>
      <c r="C40" s="2">
        <v>737727056</v>
      </c>
      <c r="D40" s="2">
        <v>5639349</v>
      </c>
      <c r="E40" s="2">
        <f t="shared" si="12"/>
        <v>732087707</v>
      </c>
      <c r="F40" s="2">
        <v>715000000</v>
      </c>
      <c r="G40" s="13">
        <f t="shared" si="8"/>
        <v>1.9986013986013984E-3</v>
      </c>
      <c r="H40" s="2">
        <f t="shared" si="9"/>
        <v>1463152</v>
      </c>
      <c r="I40" s="2">
        <f t="shared" si="10"/>
        <v>0</v>
      </c>
      <c r="J40" s="2">
        <f t="shared" si="11"/>
        <v>1429000</v>
      </c>
      <c r="K40" s="2"/>
    </row>
    <row r="41" spans="1:13" ht="18" customHeight="1" x14ac:dyDescent="0.15">
      <c r="A41" s="4" t="s">
        <v>49</v>
      </c>
      <c r="B41" s="2">
        <v>210000</v>
      </c>
      <c r="C41" s="2">
        <v>4319560087</v>
      </c>
      <c r="D41" s="2">
        <v>146446902</v>
      </c>
      <c r="E41" s="2">
        <f t="shared" si="12"/>
        <v>4173113185</v>
      </c>
      <c r="F41" s="2">
        <v>3052920000</v>
      </c>
      <c r="G41" s="13">
        <f t="shared" si="8"/>
        <v>6.8786604300145434E-5</v>
      </c>
      <c r="H41" s="2">
        <f t="shared" si="9"/>
        <v>287054</v>
      </c>
      <c r="I41" s="2">
        <f t="shared" si="10"/>
        <v>0</v>
      </c>
      <c r="J41" s="2">
        <f t="shared" si="11"/>
        <v>210000</v>
      </c>
      <c r="K41" s="2"/>
    </row>
    <row r="42" spans="1:13" ht="18" customHeight="1" x14ac:dyDescent="0.15">
      <c r="A42" s="3" t="s">
        <v>11</v>
      </c>
      <c r="B42" s="17">
        <f>SUM(B24:B41)</f>
        <v>86830500</v>
      </c>
      <c r="C42" s="2"/>
      <c r="D42" s="2"/>
      <c r="E42" s="2"/>
      <c r="F42" s="2"/>
      <c r="G42" s="13"/>
      <c r="H42" s="2">
        <f>SUM(H24:H41)</f>
        <v>339618369</v>
      </c>
      <c r="I42" s="2">
        <f t="shared" ref="I42" si="13">SUM(I24:I41)</f>
        <v>15489820</v>
      </c>
      <c r="J42" s="2">
        <f>SUM(J24:J41)</f>
        <v>71340680</v>
      </c>
      <c r="K42" s="2"/>
    </row>
  </sheetData>
  <phoneticPr fontId="4"/>
  <pageMargins left="0.3888888888888889" right="0.3888888888888889" top="0.3888888888888889" bottom="0.3888888888888889" header="0.19444444444444445" footer="0.19444444444444445"/>
  <pageSetup paperSize="9" scale="82" fitToHeight="0" orientation="landscape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投資及び出資金の明細</vt:lpstr>
      <vt:lpstr>投資及び出資金の明細!Print_Area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koukaikei</dc:creator>
  <cp:lastModifiedBy>YU.KUMANO</cp:lastModifiedBy>
  <cp:lastPrinted>2017-11-15T07:07:04Z</cp:lastPrinted>
  <dcterms:created xsi:type="dcterms:W3CDTF">2017-08-02T15:18:23Z</dcterms:created>
  <dcterms:modified xsi:type="dcterms:W3CDTF">2018-03-21T11:42:09Z</dcterms:modified>
</cp:coreProperties>
</file>