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ukaikei\Desktop\七戸町３０年\"/>
    </mc:Choice>
  </mc:AlternateContent>
  <bookViews>
    <workbookView xWindow="0" yWindow="0" windowWidth="20490" windowHeight="8115"/>
  </bookViews>
  <sheets>
    <sheet name="引当金明細表(統一モデル)" sheetId="1" r:id="rId1"/>
  </sheets>
  <definedNames>
    <definedName name="_xlnm.Print_Area" localSheetId="0">'引当金明細表(統一モデル)'!$A$1:$J$49</definedName>
    <definedName name="_xlnm.Print_Titles" localSheetId="0">'引当金明細表(統一モデル)'!$1:$6</definedName>
  </definedNames>
  <calcPr calcId="162913"/>
</workbook>
</file>

<file path=xl/calcChain.xml><?xml version="1.0" encoding="utf-8"?>
<calcChain xmlns="http://schemas.openxmlformats.org/spreadsheetml/2006/main">
  <c r="I24" i="1" l="1"/>
  <c r="I34" i="1"/>
  <c r="I48" i="1"/>
  <c r="I43" i="1"/>
  <c r="I40" i="1"/>
  <c r="C19" i="1" l="1"/>
  <c r="D19" i="1"/>
  <c r="E19" i="1"/>
  <c r="F19" i="1"/>
  <c r="G19" i="1"/>
  <c r="H19" i="1"/>
  <c r="I19" i="1"/>
  <c r="J19" i="1"/>
  <c r="H21" i="1" l="1"/>
  <c r="E21" i="1"/>
  <c r="I21" i="1" s="1"/>
  <c r="J21" i="1" s="1"/>
  <c r="H26" i="1"/>
  <c r="E26" i="1"/>
  <c r="I26" i="1" s="1"/>
  <c r="J26" i="1" s="1"/>
  <c r="H31" i="1"/>
  <c r="E31" i="1"/>
  <c r="I31" i="1" s="1"/>
  <c r="J31" i="1" s="1"/>
  <c r="H40" i="1"/>
  <c r="H45" i="1"/>
  <c r="E45" i="1"/>
  <c r="I45" i="1" s="1"/>
  <c r="J45" i="1" s="1"/>
  <c r="J40" i="1" l="1"/>
  <c r="E35" i="1"/>
  <c r="H44" i="1" l="1"/>
  <c r="E44" i="1"/>
  <c r="H39" i="1"/>
  <c r="E39" i="1"/>
  <c r="H35" i="1"/>
  <c r="I35" i="1" s="1"/>
  <c r="J35" i="1" s="1"/>
  <c r="H30" i="1"/>
  <c r="E30" i="1"/>
  <c r="H25" i="1"/>
  <c r="E25" i="1"/>
  <c r="H20" i="1"/>
  <c r="E20" i="1"/>
  <c r="I20" i="1" s="1"/>
  <c r="J20" i="1" s="1"/>
  <c r="I30" i="1" l="1"/>
  <c r="J30" i="1" s="1"/>
  <c r="I25" i="1"/>
  <c r="J25" i="1" s="1"/>
  <c r="I44" i="1"/>
  <c r="J44" i="1" s="1"/>
  <c r="I39" i="1"/>
  <c r="J39" i="1" s="1"/>
  <c r="E11" i="1" l="1"/>
  <c r="H11" i="1"/>
  <c r="F16" i="1"/>
  <c r="C13" i="1"/>
  <c r="F13" i="1"/>
  <c r="G13" i="1"/>
  <c r="B13" i="1"/>
  <c r="I11" i="1" l="1"/>
  <c r="J11" i="1" s="1"/>
  <c r="G48" i="1"/>
  <c r="F48" i="1"/>
  <c r="D48" i="1"/>
  <c r="C48" i="1"/>
  <c r="B48" i="1"/>
  <c r="H47" i="1"/>
  <c r="E47" i="1"/>
  <c r="H46" i="1"/>
  <c r="E46" i="1"/>
  <c r="G43" i="1"/>
  <c r="F43" i="1"/>
  <c r="D43" i="1"/>
  <c r="C43" i="1"/>
  <c r="B43" i="1"/>
  <c r="H42" i="1"/>
  <c r="E42" i="1"/>
  <c r="H41" i="1"/>
  <c r="E41" i="1"/>
  <c r="G38" i="1"/>
  <c r="F38" i="1"/>
  <c r="D38" i="1"/>
  <c r="C38" i="1"/>
  <c r="B38" i="1"/>
  <c r="H37" i="1"/>
  <c r="E37" i="1"/>
  <c r="H36" i="1"/>
  <c r="E36" i="1"/>
  <c r="G34" i="1"/>
  <c r="F34" i="1"/>
  <c r="D34" i="1"/>
  <c r="C34" i="1"/>
  <c r="B34" i="1"/>
  <c r="H33" i="1"/>
  <c r="E33" i="1"/>
  <c r="H32" i="1"/>
  <c r="E32" i="1"/>
  <c r="G29" i="1"/>
  <c r="F29" i="1"/>
  <c r="D29" i="1"/>
  <c r="C29" i="1"/>
  <c r="B29" i="1"/>
  <c r="H28" i="1"/>
  <c r="E28" i="1"/>
  <c r="H27" i="1"/>
  <c r="E27" i="1"/>
  <c r="G24" i="1"/>
  <c r="F24" i="1"/>
  <c r="D24" i="1"/>
  <c r="C24" i="1"/>
  <c r="B24" i="1"/>
  <c r="H23" i="1"/>
  <c r="E23" i="1"/>
  <c r="H22" i="1"/>
  <c r="E22" i="1"/>
  <c r="G18" i="1"/>
  <c r="F18" i="1"/>
  <c r="D18" i="1"/>
  <c r="C18" i="1"/>
  <c r="B18" i="1"/>
  <c r="G16" i="1"/>
  <c r="D16" i="1"/>
  <c r="C16" i="1"/>
  <c r="B16" i="1"/>
  <c r="H8" i="1"/>
  <c r="H10" i="1"/>
  <c r="E10" i="1"/>
  <c r="H7" i="1"/>
  <c r="E7" i="1"/>
  <c r="H9" i="1"/>
  <c r="E9" i="1"/>
  <c r="H12" i="1"/>
  <c r="E12" i="1"/>
  <c r="B19" i="1" l="1"/>
  <c r="I47" i="1"/>
  <c r="J47" i="1" s="1"/>
  <c r="I9" i="1"/>
  <c r="J9" i="1" s="1"/>
  <c r="I10" i="1"/>
  <c r="J10" i="1" s="1"/>
  <c r="I32" i="1"/>
  <c r="J32" i="1" s="1"/>
  <c r="H13" i="1"/>
  <c r="E38" i="1"/>
  <c r="H24" i="1"/>
  <c r="H34" i="1"/>
  <c r="I33" i="1"/>
  <c r="J33" i="1" s="1"/>
  <c r="I37" i="1"/>
  <c r="J37" i="1" s="1"/>
  <c r="I27" i="1"/>
  <c r="J27" i="1" s="1"/>
  <c r="I42" i="1"/>
  <c r="J42" i="1" s="1"/>
  <c r="H18" i="1"/>
  <c r="E34" i="1"/>
  <c r="H43" i="1"/>
  <c r="I12" i="1"/>
  <c r="J12" i="1" s="1"/>
  <c r="I7" i="1"/>
  <c r="E24" i="1"/>
  <c r="I36" i="1"/>
  <c r="J36" i="1" s="1"/>
  <c r="I41" i="1"/>
  <c r="J41" i="1" s="1"/>
  <c r="E48" i="1"/>
  <c r="E29" i="1"/>
  <c r="H16" i="1"/>
  <c r="E16" i="1"/>
  <c r="I22" i="1"/>
  <c r="E43" i="1"/>
  <c r="H29" i="1"/>
  <c r="I23" i="1"/>
  <c r="J23" i="1" s="1"/>
  <c r="I28" i="1"/>
  <c r="J28" i="1" s="1"/>
  <c r="H38" i="1"/>
  <c r="H48" i="1"/>
  <c r="I46" i="1"/>
  <c r="J46" i="1" s="1"/>
  <c r="J7" i="1" l="1"/>
  <c r="J29" i="1"/>
  <c r="J34" i="1"/>
  <c r="J16" i="1"/>
  <c r="J48" i="1"/>
  <c r="J22" i="1"/>
  <c r="J24" i="1" s="1"/>
  <c r="I29" i="1"/>
  <c r="I38" i="1"/>
  <c r="J38" i="1"/>
  <c r="J43" i="1"/>
  <c r="I16" i="1"/>
  <c r="D13" i="1"/>
  <c r="E8" i="1"/>
  <c r="E13" i="1" l="1"/>
  <c r="I8" i="1"/>
  <c r="E18" i="1" l="1"/>
  <c r="I13" i="1"/>
  <c r="J8" i="1"/>
  <c r="J13" i="1" s="1"/>
  <c r="J18" i="1" l="1"/>
  <c r="I18" i="1"/>
</calcChain>
</file>

<file path=xl/sharedStrings.xml><?xml version="1.0" encoding="utf-8"?>
<sst xmlns="http://schemas.openxmlformats.org/spreadsheetml/2006/main" count="66" uniqueCount="39">
  <si>
    <t>引当金明細表(統一モデル)</t>
  </si>
  <si>
    <t>自治体名：七戸町</t>
  </si>
  <si>
    <t>年度：平成30年度</t>
  </si>
  <si>
    <t>(単位：円)</t>
  </si>
  <si>
    <t>勘定科目</t>
  </si>
  <si>
    <t>前年度末残高</t>
  </si>
  <si>
    <t>増加</t>
  </si>
  <si>
    <t>減少</t>
  </si>
  <si>
    <t>本年度末残高</t>
  </si>
  <si>
    <t>（参考）</t>
  </si>
  <si>
    <t>繰入</t>
  </si>
  <si>
    <t>その他</t>
  </si>
  <si>
    <t>合計</t>
  </si>
  <si>
    <t>目的取崩</t>
  </si>
  <si>
    <t>A</t>
  </si>
  <si>
    <t>B</t>
  </si>
  <si>
    <t>C</t>
  </si>
  <si>
    <t>D=B+C</t>
  </si>
  <si>
    <t>E</t>
  </si>
  <si>
    <t>F</t>
  </si>
  <si>
    <t>G=E+F</t>
  </si>
  <si>
    <t>H=A+D-G</t>
  </si>
  <si>
    <t>増減</t>
  </si>
  <si>
    <t>投資損失引当金</t>
  </si>
  <si>
    <t>退職手当引当金</t>
  </si>
  <si>
    <t>損失補償等引当金</t>
  </si>
  <si>
    <t>賞与等引当金</t>
  </si>
  <si>
    <t>一般会計合計</t>
  </si>
  <si>
    <t>七戸霊園事業特別会計合計</t>
  </si>
  <si>
    <t>歳入歳出現金合計</t>
  </si>
  <si>
    <t>一般会計等合計</t>
  </si>
  <si>
    <t>国民健康保険事業勘定特別会計合計</t>
  </si>
  <si>
    <t>後期高齢者医療特別会計合計</t>
  </si>
  <si>
    <t>介護保険事業勘定特別会計合計</t>
  </si>
  <si>
    <t>介護サービス事業勘定特別会計合計</t>
  </si>
  <si>
    <t>公共下水道事業特別会計合計</t>
  </si>
  <si>
    <t>農業集落排水事業特別会計合計</t>
  </si>
  <si>
    <t>徴収不能引当金（長期延滞債権）</t>
  </si>
  <si>
    <t>徴収不能引当金（未収金）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</si>
</sst>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1" fillId="3" borderId="1" xfId="0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2" borderId="1" xfId="1" applyFont="1" applyFill="1" applyBorder="1" applyAlignment="1">
      <alignment vertical="center"/>
    </xf>
    <xf numFmtId="38" fontId="1" fillId="3" borderId="1" xfId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25" sqref="I25"/>
    </sheetView>
  </sheetViews>
  <sheetFormatPr defaultColWidth="8.875" defaultRowHeight="11.25" x14ac:dyDescent="0.15"/>
  <cols>
    <col min="1" max="1" width="30.875" style="7" customWidth="1"/>
    <col min="2" max="10" width="15.875" style="7" customWidth="1"/>
    <col min="11" max="16384" width="8.875" style="7"/>
  </cols>
  <sheetData>
    <row r="1" spans="1:10" ht="21" x14ac:dyDescent="0.2">
      <c r="A1" s="5" t="s">
        <v>0</v>
      </c>
    </row>
    <row r="2" spans="1:10" ht="13.5" x14ac:dyDescent="0.15">
      <c r="A2" s="6" t="s">
        <v>1</v>
      </c>
    </row>
    <row r="3" spans="1:10" ht="13.5" x14ac:dyDescent="0.15">
      <c r="A3" s="6" t="s">
        <v>2</v>
      </c>
      <c r="J3" s="4" t="s">
        <v>3</v>
      </c>
    </row>
    <row r="4" spans="1:10" ht="18" customHeight="1" x14ac:dyDescent="0.15">
      <c r="A4" s="15" t="s">
        <v>4</v>
      </c>
      <c r="B4" s="13" t="s">
        <v>5</v>
      </c>
      <c r="C4" s="13" t="s">
        <v>6</v>
      </c>
      <c r="D4" s="13"/>
      <c r="E4" s="13"/>
      <c r="F4" s="13" t="s">
        <v>7</v>
      </c>
      <c r="G4" s="13"/>
      <c r="H4" s="13"/>
      <c r="I4" s="13" t="s">
        <v>8</v>
      </c>
      <c r="J4" s="13" t="s">
        <v>9</v>
      </c>
    </row>
    <row r="5" spans="1:10" ht="18" customHeight="1" x14ac:dyDescent="0.15">
      <c r="A5" s="14"/>
      <c r="B5" s="14"/>
      <c r="C5" s="3" t="s">
        <v>10</v>
      </c>
      <c r="D5" s="3" t="s">
        <v>11</v>
      </c>
      <c r="E5" s="3" t="s">
        <v>12</v>
      </c>
      <c r="F5" s="3" t="s">
        <v>13</v>
      </c>
      <c r="G5" s="3" t="s">
        <v>11</v>
      </c>
      <c r="H5" s="3" t="s">
        <v>12</v>
      </c>
      <c r="I5" s="14"/>
      <c r="J5" s="14"/>
    </row>
    <row r="6" spans="1:10" ht="18" customHeight="1" x14ac:dyDescent="0.15">
      <c r="A6" s="14"/>
      <c r="B6" s="3" t="s">
        <v>14</v>
      </c>
      <c r="C6" s="3" t="s">
        <v>15</v>
      </c>
      <c r="D6" s="3" t="s">
        <v>16</v>
      </c>
      <c r="E6" s="3" t="s">
        <v>17</v>
      </c>
      <c r="F6" s="3" t="s">
        <v>18</v>
      </c>
      <c r="G6" s="3" t="s">
        <v>19</v>
      </c>
      <c r="H6" s="3" t="s">
        <v>20</v>
      </c>
      <c r="I6" s="3" t="s">
        <v>21</v>
      </c>
      <c r="J6" s="3" t="s">
        <v>22</v>
      </c>
    </row>
    <row r="7" spans="1:10" ht="18" customHeight="1" x14ac:dyDescent="0.15">
      <c r="A7" s="2" t="s">
        <v>24</v>
      </c>
      <c r="B7" s="9">
        <v>1182175120</v>
      </c>
      <c r="C7" s="9">
        <v>1136092554</v>
      </c>
      <c r="D7" s="9">
        <v>0</v>
      </c>
      <c r="E7" s="9">
        <f>C7+D7</f>
        <v>1136092554</v>
      </c>
      <c r="F7" s="9"/>
      <c r="G7" s="9">
        <v>1182175120</v>
      </c>
      <c r="H7" s="10">
        <f>F7+G7</f>
        <v>1182175120</v>
      </c>
      <c r="I7" s="10">
        <f>B7+E7-H7</f>
        <v>1136092554</v>
      </c>
      <c r="J7" s="10">
        <f>I7-B7</f>
        <v>-46082566</v>
      </c>
    </row>
    <row r="8" spans="1:10" ht="18" customHeight="1" x14ac:dyDescent="0.15">
      <c r="A8" s="2" t="s">
        <v>26</v>
      </c>
      <c r="B8" s="10">
        <v>74974242</v>
      </c>
      <c r="C8" s="10">
        <v>77656246</v>
      </c>
      <c r="D8" s="10">
        <v>0</v>
      </c>
      <c r="E8" s="10">
        <f>C8+D8</f>
        <v>77656246</v>
      </c>
      <c r="F8" s="10">
        <v>67476270</v>
      </c>
      <c r="G8" s="10">
        <v>7497972</v>
      </c>
      <c r="H8" s="10">
        <f>F8+G8</f>
        <v>74974242</v>
      </c>
      <c r="I8" s="10">
        <f>B8+E8-H8</f>
        <v>77656246</v>
      </c>
      <c r="J8" s="10">
        <f>I8-B8</f>
        <v>2682004</v>
      </c>
    </row>
    <row r="9" spans="1:10" ht="18" customHeight="1" x14ac:dyDescent="0.15">
      <c r="A9" s="2" t="s">
        <v>23</v>
      </c>
      <c r="B9" s="10">
        <v>1000000</v>
      </c>
      <c r="C9" s="10">
        <v>0</v>
      </c>
      <c r="D9" s="10">
        <v>0</v>
      </c>
      <c r="E9" s="10">
        <f>C9+D9</f>
        <v>0</v>
      </c>
      <c r="F9" s="10">
        <v>0</v>
      </c>
      <c r="G9" s="10">
        <v>160528</v>
      </c>
      <c r="H9" s="10">
        <f>F9+G9</f>
        <v>160528</v>
      </c>
      <c r="I9" s="10">
        <f>B9+E9-H9</f>
        <v>839472</v>
      </c>
      <c r="J9" s="10">
        <f>I9-B9</f>
        <v>-160528</v>
      </c>
    </row>
    <row r="10" spans="1:10" ht="18" customHeight="1" x14ac:dyDescent="0.15">
      <c r="A10" s="2" t="s">
        <v>25</v>
      </c>
      <c r="B10" s="10">
        <v>2030826000</v>
      </c>
      <c r="C10" s="10">
        <v>0</v>
      </c>
      <c r="D10" s="10">
        <v>0</v>
      </c>
      <c r="E10" s="10">
        <f>C10+D10</f>
        <v>0</v>
      </c>
      <c r="F10" s="10">
        <v>0</v>
      </c>
      <c r="G10" s="10">
        <v>0</v>
      </c>
      <c r="H10" s="10">
        <f>F10+G10</f>
        <v>0</v>
      </c>
      <c r="I10" s="10">
        <f>B10+E10-H10</f>
        <v>2030826000</v>
      </c>
      <c r="J10" s="10">
        <f>I10-B10</f>
        <v>0</v>
      </c>
    </row>
    <row r="11" spans="1:10" ht="18" customHeight="1" x14ac:dyDescent="0.15">
      <c r="A11" s="2" t="s">
        <v>37</v>
      </c>
      <c r="B11" s="10">
        <v>31588819</v>
      </c>
      <c r="C11" s="10">
        <v>18499077</v>
      </c>
      <c r="D11" s="10">
        <v>0</v>
      </c>
      <c r="E11" s="10">
        <f>C11+D11</f>
        <v>18499077</v>
      </c>
      <c r="F11" s="10">
        <v>8976836</v>
      </c>
      <c r="G11" s="10">
        <v>11604937</v>
      </c>
      <c r="H11" s="10">
        <f>F11+G11</f>
        <v>20581773</v>
      </c>
      <c r="I11" s="10">
        <f>B11+E11-H11</f>
        <v>29506123</v>
      </c>
      <c r="J11" s="10">
        <f>I11-B11</f>
        <v>-2082696</v>
      </c>
    </row>
    <row r="12" spans="1:10" ht="18" customHeight="1" x14ac:dyDescent="0.15">
      <c r="A12" s="2" t="s">
        <v>38</v>
      </c>
      <c r="B12" s="10">
        <v>5002735</v>
      </c>
      <c r="C12" s="10">
        <v>4895834</v>
      </c>
      <c r="D12" s="10">
        <v>0</v>
      </c>
      <c r="E12" s="10">
        <f t="shared" ref="E12" si="0">C12+D12</f>
        <v>4895834</v>
      </c>
      <c r="F12" s="10">
        <v>3268446</v>
      </c>
      <c r="G12" s="10">
        <v>1734289</v>
      </c>
      <c r="H12" s="10">
        <f t="shared" ref="H12" si="1">F12+G12</f>
        <v>5002735</v>
      </c>
      <c r="I12" s="10">
        <f t="shared" ref="I12" si="2">B12+E12-H12</f>
        <v>4895834</v>
      </c>
      <c r="J12" s="10">
        <f t="shared" ref="J12" si="3">I12-B12</f>
        <v>-106901</v>
      </c>
    </row>
    <row r="13" spans="1:10" ht="18" customHeight="1" x14ac:dyDescent="0.15">
      <c r="A13" s="1" t="s">
        <v>27</v>
      </c>
      <c r="B13" s="11">
        <f>SUM(B7:B12)</f>
        <v>3325566916</v>
      </c>
      <c r="C13" s="11">
        <f t="shared" ref="C13:J13" si="4">SUM(C7:C12)</f>
        <v>1237143711</v>
      </c>
      <c r="D13" s="11">
        <f t="shared" si="4"/>
        <v>0</v>
      </c>
      <c r="E13" s="11">
        <f t="shared" si="4"/>
        <v>1237143711</v>
      </c>
      <c r="F13" s="11">
        <f t="shared" si="4"/>
        <v>79721552</v>
      </c>
      <c r="G13" s="11">
        <f t="shared" si="4"/>
        <v>1203172846</v>
      </c>
      <c r="H13" s="11">
        <f t="shared" si="4"/>
        <v>1282894398</v>
      </c>
      <c r="I13" s="11">
        <f t="shared" si="4"/>
        <v>3279816229</v>
      </c>
      <c r="J13" s="11">
        <f t="shared" si="4"/>
        <v>-45750687</v>
      </c>
    </row>
    <row r="14" spans="1:10" ht="18" customHeight="1" x14ac:dyDescent="0.15">
      <c r="A14" s="2" t="s">
        <v>37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</row>
    <row r="15" spans="1:10" ht="18" customHeight="1" x14ac:dyDescent="0.15">
      <c r="A15" s="2" t="s">
        <v>38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</row>
    <row r="16" spans="1:10" ht="18" customHeight="1" x14ac:dyDescent="0.15">
      <c r="A16" s="1" t="s">
        <v>28</v>
      </c>
      <c r="B16" s="11">
        <f t="shared" ref="B16:J16" si="5">SUM(B14:B15)</f>
        <v>0</v>
      </c>
      <c r="C16" s="11">
        <f t="shared" si="5"/>
        <v>0</v>
      </c>
      <c r="D16" s="11">
        <f t="shared" si="5"/>
        <v>0</v>
      </c>
      <c r="E16" s="11">
        <f t="shared" si="5"/>
        <v>0</v>
      </c>
      <c r="F16" s="11">
        <f t="shared" si="5"/>
        <v>0</v>
      </c>
      <c r="G16" s="11">
        <f t="shared" si="5"/>
        <v>0</v>
      </c>
      <c r="H16" s="11">
        <f t="shared" si="5"/>
        <v>0</v>
      </c>
      <c r="I16" s="11">
        <f t="shared" si="5"/>
        <v>0</v>
      </c>
      <c r="J16" s="11">
        <f t="shared" si="5"/>
        <v>0</v>
      </c>
    </row>
    <row r="17" spans="1:10" ht="18" customHeight="1" x14ac:dyDescent="0.15">
      <c r="A17" s="2"/>
      <c r="B17" s="10"/>
      <c r="C17" s="10"/>
      <c r="D17" s="10"/>
      <c r="E17" s="10"/>
      <c r="F17" s="10"/>
      <c r="G17" s="10"/>
      <c r="H17" s="10"/>
      <c r="I17" s="10"/>
      <c r="J17" s="10"/>
    </row>
    <row r="18" spans="1:10" ht="18" customHeight="1" x14ac:dyDescent="0.15">
      <c r="A18" s="1" t="s">
        <v>29</v>
      </c>
      <c r="B18" s="11">
        <f t="shared" ref="B18:J18" si="6">SUM(B17:B17)</f>
        <v>0</v>
      </c>
      <c r="C18" s="11">
        <f t="shared" si="6"/>
        <v>0</v>
      </c>
      <c r="D18" s="11">
        <f t="shared" si="6"/>
        <v>0</v>
      </c>
      <c r="E18" s="11">
        <f t="shared" si="6"/>
        <v>0</v>
      </c>
      <c r="F18" s="11">
        <f t="shared" si="6"/>
        <v>0</v>
      </c>
      <c r="G18" s="11">
        <f t="shared" si="6"/>
        <v>0</v>
      </c>
      <c r="H18" s="11">
        <f t="shared" si="6"/>
        <v>0</v>
      </c>
      <c r="I18" s="11">
        <f t="shared" si="6"/>
        <v>0</v>
      </c>
      <c r="J18" s="11">
        <f t="shared" si="6"/>
        <v>0</v>
      </c>
    </row>
    <row r="19" spans="1:10" ht="18" customHeight="1" x14ac:dyDescent="0.15">
      <c r="A19" s="8" t="s">
        <v>30</v>
      </c>
      <c r="B19" s="12">
        <f>B13+B16+B18</f>
        <v>3325566916</v>
      </c>
      <c r="C19" s="12">
        <f t="shared" ref="C19:J19" si="7">C13+C16+C18</f>
        <v>1237143711</v>
      </c>
      <c r="D19" s="12">
        <f t="shared" si="7"/>
        <v>0</v>
      </c>
      <c r="E19" s="12">
        <f t="shared" si="7"/>
        <v>1237143711</v>
      </c>
      <c r="F19" s="12">
        <f t="shared" si="7"/>
        <v>79721552</v>
      </c>
      <c r="G19" s="12">
        <f t="shared" si="7"/>
        <v>1203172846</v>
      </c>
      <c r="H19" s="12">
        <f t="shared" si="7"/>
        <v>1282894398</v>
      </c>
      <c r="I19" s="12">
        <f t="shared" si="7"/>
        <v>3279816229</v>
      </c>
      <c r="J19" s="12">
        <f t="shared" si="7"/>
        <v>-45750687</v>
      </c>
    </row>
    <row r="20" spans="1:10" ht="18" customHeight="1" x14ac:dyDescent="0.15">
      <c r="A20" s="2" t="s">
        <v>24</v>
      </c>
      <c r="B20" s="10">
        <v>29805368</v>
      </c>
      <c r="C20" s="10">
        <v>57814416</v>
      </c>
      <c r="D20" s="10"/>
      <c r="E20" s="10">
        <f>C20+D20</f>
        <v>57814416</v>
      </c>
      <c r="F20" s="10"/>
      <c r="G20" s="10">
        <v>29805368</v>
      </c>
      <c r="H20" s="10">
        <f>F20+G20</f>
        <v>29805368</v>
      </c>
      <c r="I20" s="10">
        <f>B20+E20-H20</f>
        <v>57814416</v>
      </c>
      <c r="J20" s="10">
        <f>I20-B20</f>
        <v>28009048</v>
      </c>
    </row>
    <row r="21" spans="1:10" ht="18" customHeight="1" x14ac:dyDescent="0.15">
      <c r="A21" s="2" t="s">
        <v>26</v>
      </c>
      <c r="B21" s="10">
        <v>2363708</v>
      </c>
      <c r="C21" s="10">
        <v>3024586</v>
      </c>
      <c r="D21" s="10"/>
      <c r="E21" s="10">
        <f>C21+D21</f>
        <v>3024586</v>
      </c>
      <c r="F21" s="10">
        <v>1510176</v>
      </c>
      <c r="G21" s="10">
        <v>853532</v>
      </c>
      <c r="H21" s="10">
        <f>F21+G21</f>
        <v>2363708</v>
      </c>
      <c r="I21" s="10">
        <f>B21+E21-H21</f>
        <v>3024586</v>
      </c>
      <c r="J21" s="10">
        <f>I21-B21</f>
        <v>660878</v>
      </c>
    </row>
    <row r="22" spans="1:10" ht="18" customHeight="1" x14ac:dyDescent="0.15">
      <c r="A22" s="2" t="s">
        <v>37</v>
      </c>
      <c r="B22" s="10">
        <v>19149383</v>
      </c>
      <c r="C22" s="10">
        <v>20002658</v>
      </c>
      <c r="D22" s="10">
        <v>0</v>
      </c>
      <c r="E22" s="10">
        <f t="shared" ref="E22:E23" si="8">C22+D22</f>
        <v>20002658</v>
      </c>
      <c r="F22" s="10">
        <v>5936280</v>
      </c>
      <c r="G22" s="10">
        <v>16512389</v>
      </c>
      <c r="H22" s="10">
        <f t="shared" ref="H22:H23" si="9">F22+G22</f>
        <v>22448669</v>
      </c>
      <c r="I22" s="10">
        <f t="shared" ref="I22:I23" si="10">B22+E22-H22</f>
        <v>16703372</v>
      </c>
      <c r="J22" s="10">
        <f t="shared" ref="J22:J23" si="11">I22-B22</f>
        <v>-2446011</v>
      </c>
    </row>
    <row r="23" spans="1:10" ht="18" customHeight="1" x14ac:dyDescent="0.15">
      <c r="A23" s="2" t="s">
        <v>38</v>
      </c>
      <c r="B23" s="10">
        <v>2922819</v>
      </c>
      <c r="C23" s="10">
        <v>3673953</v>
      </c>
      <c r="D23" s="10">
        <v>0</v>
      </c>
      <c r="E23" s="10">
        <f t="shared" si="8"/>
        <v>3673953</v>
      </c>
      <c r="F23" s="10">
        <v>588981</v>
      </c>
      <c r="G23" s="10">
        <v>2333838</v>
      </c>
      <c r="H23" s="10">
        <f t="shared" si="9"/>
        <v>2922819</v>
      </c>
      <c r="I23" s="10">
        <f t="shared" si="10"/>
        <v>3673953</v>
      </c>
      <c r="J23" s="10">
        <f t="shared" si="11"/>
        <v>751134</v>
      </c>
    </row>
    <row r="24" spans="1:10" ht="18" customHeight="1" x14ac:dyDescent="0.15">
      <c r="A24" s="1" t="s">
        <v>31</v>
      </c>
      <c r="B24" s="11">
        <f t="shared" ref="B24:J24" si="12">SUM(B22:B23)</f>
        <v>22072202</v>
      </c>
      <c r="C24" s="11">
        <f t="shared" si="12"/>
        <v>23676611</v>
      </c>
      <c r="D24" s="11">
        <f t="shared" si="12"/>
        <v>0</v>
      </c>
      <c r="E24" s="11">
        <f t="shared" si="12"/>
        <v>23676611</v>
      </c>
      <c r="F24" s="11">
        <f t="shared" si="12"/>
        <v>6525261</v>
      </c>
      <c r="G24" s="11">
        <f t="shared" si="12"/>
        <v>18846227</v>
      </c>
      <c r="H24" s="11">
        <f t="shared" si="12"/>
        <v>25371488</v>
      </c>
      <c r="I24" s="11">
        <f>SUM(I22:I23)</f>
        <v>20377325</v>
      </c>
      <c r="J24" s="11">
        <f t="shared" si="12"/>
        <v>-1694877</v>
      </c>
    </row>
    <row r="25" spans="1:10" ht="18" customHeight="1" x14ac:dyDescent="0.15">
      <c r="A25" s="2" t="s">
        <v>24</v>
      </c>
      <c r="B25" s="10">
        <v>464162</v>
      </c>
      <c r="C25" s="10">
        <v>177585</v>
      </c>
      <c r="D25" s="10"/>
      <c r="E25" s="10">
        <f>C25+D25</f>
        <v>177585</v>
      </c>
      <c r="F25" s="10">
        <v>0</v>
      </c>
      <c r="G25" s="10">
        <v>464162</v>
      </c>
      <c r="H25" s="10">
        <f>F25+G25</f>
        <v>464162</v>
      </c>
      <c r="I25" s="10">
        <f>B25+E25-H25</f>
        <v>177585</v>
      </c>
      <c r="J25" s="10">
        <f>I25-B25</f>
        <v>-286577</v>
      </c>
    </row>
    <row r="26" spans="1:10" ht="18" customHeight="1" x14ac:dyDescent="0.15">
      <c r="A26" s="2" t="s">
        <v>26</v>
      </c>
      <c r="B26" s="10">
        <v>342171</v>
      </c>
      <c r="C26" s="10">
        <v>300040</v>
      </c>
      <c r="D26" s="10"/>
      <c r="E26" s="10">
        <f>C26+D26</f>
        <v>300040</v>
      </c>
      <c r="F26" s="10">
        <v>0</v>
      </c>
      <c r="G26" s="10">
        <v>342171</v>
      </c>
      <c r="H26" s="10">
        <f>F26+G26</f>
        <v>342171</v>
      </c>
      <c r="I26" s="10">
        <f>B26+E26-H26</f>
        <v>300040</v>
      </c>
      <c r="J26" s="10">
        <f>I26-B26</f>
        <v>-42131</v>
      </c>
    </row>
    <row r="27" spans="1:10" ht="18" customHeight="1" x14ac:dyDescent="0.15">
      <c r="A27" s="2" t="s">
        <v>37</v>
      </c>
      <c r="B27" s="10">
        <v>0</v>
      </c>
      <c r="C27" s="10">
        <v>182000</v>
      </c>
      <c r="D27" s="10">
        <v>0</v>
      </c>
      <c r="E27" s="10">
        <f t="shared" ref="E27:E28" si="13">C27+D27</f>
        <v>182000</v>
      </c>
      <c r="F27" s="10">
        <v>0</v>
      </c>
      <c r="G27" s="10">
        <v>182000</v>
      </c>
      <c r="H27" s="10">
        <f t="shared" ref="H27:H28" si="14">F27+G27</f>
        <v>182000</v>
      </c>
      <c r="I27" s="10">
        <f t="shared" ref="I27:I28" si="15">B27+E27-H27</f>
        <v>0</v>
      </c>
      <c r="J27" s="10">
        <f t="shared" ref="J27:J28" si="16">I27-B27</f>
        <v>0</v>
      </c>
    </row>
    <row r="28" spans="1:10" ht="18" customHeight="1" x14ac:dyDescent="0.15">
      <c r="A28" s="2" t="s">
        <v>38</v>
      </c>
      <c r="B28" s="10">
        <v>0</v>
      </c>
      <c r="C28" s="10">
        <v>0</v>
      </c>
      <c r="D28" s="10">
        <v>0</v>
      </c>
      <c r="E28" s="10">
        <f t="shared" si="13"/>
        <v>0</v>
      </c>
      <c r="F28" s="10">
        <v>0</v>
      </c>
      <c r="G28" s="10">
        <v>0</v>
      </c>
      <c r="H28" s="10">
        <f t="shared" si="14"/>
        <v>0</v>
      </c>
      <c r="I28" s="10">
        <f t="shared" si="15"/>
        <v>0</v>
      </c>
      <c r="J28" s="10">
        <f t="shared" si="16"/>
        <v>0</v>
      </c>
    </row>
    <row r="29" spans="1:10" ht="18" customHeight="1" x14ac:dyDescent="0.15">
      <c r="A29" s="1" t="s">
        <v>32</v>
      </c>
      <c r="B29" s="11">
        <f t="shared" ref="B29:J29" si="17">SUM(B27:B28)</f>
        <v>0</v>
      </c>
      <c r="C29" s="11">
        <f t="shared" si="17"/>
        <v>182000</v>
      </c>
      <c r="D29" s="11">
        <f t="shared" si="17"/>
        <v>0</v>
      </c>
      <c r="E29" s="11">
        <f t="shared" si="17"/>
        <v>182000</v>
      </c>
      <c r="F29" s="11">
        <f t="shared" si="17"/>
        <v>0</v>
      </c>
      <c r="G29" s="11">
        <f t="shared" si="17"/>
        <v>182000</v>
      </c>
      <c r="H29" s="11">
        <f t="shared" si="17"/>
        <v>182000</v>
      </c>
      <c r="I29" s="11">
        <f t="shared" si="17"/>
        <v>0</v>
      </c>
      <c r="J29" s="11">
        <f t="shared" si="17"/>
        <v>0</v>
      </c>
    </row>
    <row r="30" spans="1:10" ht="18" customHeight="1" x14ac:dyDescent="0.15">
      <c r="A30" s="2" t="s">
        <v>24</v>
      </c>
      <c r="B30" s="10">
        <v>29805368</v>
      </c>
      <c r="C30" s="10">
        <v>15128603</v>
      </c>
      <c r="D30" s="10"/>
      <c r="E30" s="10">
        <f>C30+D30</f>
        <v>15128603</v>
      </c>
      <c r="F30" s="10">
        <v>0</v>
      </c>
      <c r="G30" s="10">
        <v>29805368</v>
      </c>
      <c r="H30" s="10">
        <f>F30+G30</f>
        <v>29805368</v>
      </c>
      <c r="I30" s="10">
        <f>B30+E30-H30</f>
        <v>15128603</v>
      </c>
      <c r="J30" s="10">
        <f>I30-B30</f>
        <v>-14676765</v>
      </c>
    </row>
    <row r="31" spans="1:10" ht="18" customHeight="1" x14ac:dyDescent="0.15">
      <c r="A31" s="2" t="s">
        <v>26</v>
      </c>
      <c r="B31" s="10">
        <v>1501788</v>
      </c>
      <c r="C31" s="10">
        <v>1781787</v>
      </c>
      <c r="D31" s="10"/>
      <c r="E31" s="10">
        <f>C31+D31</f>
        <v>1781787</v>
      </c>
      <c r="F31" s="10">
        <v>1501788</v>
      </c>
      <c r="G31" s="10">
        <v>0</v>
      </c>
      <c r="H31" s="10">
        <f>F31+G31</f>
        <v>1501788</v>
      </c>
      <c r="I31" s="10">
        <f>B31+E31-H31</f>
        <v>1781787</v>
      </c>
      <c r="J31" s="10">
        <f>I31-B31</f>
        <v>279999</v>
      </c>
    </row>
    <row r="32" spans="1:10" ht="18" customHeight="1" x14ac:dyDescent="0.15">
      <c r="A32" s="2" t="s">
        <v>37</v>
      </c>
      <c r="B32" s="10">
        <v>5367635</v>
      </c>
      <c r="C32" s="10">
        <v>2954377</v>
      </c>
      <c r="D32" s="10">
        <v>0</v>
      </c>
      <c r="E32" s="10">
        <f t="shared" ref="E32:E33" si="18">C32+D32</f>
        <v>2954377</v>
      </c>
      <c r="F32" s="10">
        <v>2885948</v>
      </c>
      <c r="G32" s="10">
        <v>623632</v>
      </c>
      <c r="H32" s="10">
        <f t="shared" ref="H32:H33" si="19">F32+G32</f>
        <v>3509580</v>
      </c>
      <c r="I32" s="10">
        <f t="shared" ref="I32:I33" si="20">B32+E32-H32</f>
        <v>4812432</v>
      </c>
      <c r="J32" s="10">
        <f t="shared" ref="J32:J33" si="21">I32-B32</f>
        <v>-555203</v>
      </c>
    </row>
    <row r="33" spans="1:10" ht="18" customHeight="1" x14ac:dyDescent="0.15">
      <c r="A33" s="2" t="s">
        <v>38</v>
      </c>
      <c r="B33" s="10">
        <v>2586766</v>
      </c>
      <c r="C33" s="10">
        <v>2218905</v>
      </c>
      <c r="D33" s="10">
        <v>0</v>
      </c>
      <c r="E33" s="10">
        <f t="shared" si="18"/>
        <v>2218905</v>
      </c>
      <c r="F33" s="10">
        <v>2283809</v>
      </c>
      <c r="G33" s="10">
        <v>302957</v>
      </c>
      <c r="H33" s="10">
        <f t="shared" si="19"/>
        <v>2586766</v>
      </c>
      <c r="I33" s="10">
        <f t="shared" si="20"/>
        <v>2218905</v>
      </c>
      <c r="J33" s="10">
        <f t="shared" si="21"/>
        <v>-367861</v>
      </c>
    </row>
    <row r="34" spans="1:10" ht="18" customHeight="1" x14ac:dyDescent="0.15">
      <c r="A34" s="1" t="s">
        <v>33</v>
      </c>
      <c r="B34" s="11">
        <f t="shared" ref="B34:J34" si="22">SUM(B32:B33)</f>
        <v>7954401</v>
      </c>
      <c r="C34" s="11">
        <f t="shared" si="22"/>
        <v>5173282</v>
      </c>
      <c r="D34" s="11">
        <f t="shared" si="22"/>
        <v>0</v>
      </c>
      <c r="E34" s="11">
        <f t="shared" si="22"/>
        <v>5173282</v>
      </c>
      <c r="F34" s="11">
        <f t="shared" si="22"/>
        <v>5169757</v>
      </c>
      <c r="G34" s="11">
        <f t="shared" si="22"/>
        <v>926589</v>
      </c>
      <c r="H34" s="11">
        <f t="shared" si="22"/>
        <v>6096346</v>
      </c>
      <c r="I34" s="11">
        <f>SUM(I32:I33)</f>
        <v>7031337</v>
      </c>
      <c r="J34" s="11">
        <f t="shared" si="22"/>
        <v>-923064</v>
      </c>
    </row>
    <row r="35" spans="1:10" ht="18" customHeight="1" x14ac:dyDescent="0.15">
      <c r="A35" s="2" t="s">
        <v>26</v>
      </c>
      <c r="B35" s="10">
        <v>0</v>
      </c>
      <c r="C35" s="10">
        <v>0</v>
      </c>
      <c r="D35" s="10">
        <v>0</v>
      </c>
      <c r="E35" s="10">
        <f>C35+D35</f>
        <v>0</v>
      </c>
      <c r="F35" s="10">
        <v>0</v>
      </c>
      <c r="G35" s="10">
        <v>0</v>
      </c>
      <c r="H35" s="10">
        <f>F35+G35</f>
        <v>0</v>
      </c>
      <c r="I35" s="10">
        <f>B35+E35-H35</f>
        <v>0</v>
      </c>
      <c r="J35" s="10">
        <f>I35-B35</f>
        <v>0</v>
      </c>
    </row>
    <row r="36" spans="1:10" ht="18" customHeight="1" x14ac:dyDescent="0.15">
      <c r="A36" s="2" t="s">
        <v>37</v>
      </c>
      <c r="B36" s="10">
        <v>0</v>
      </c>
      <c r="C36" s="10">
        <v>0</v>
      </c>
      <c r="D36" s="10">
        <v>0</v>
      </c>
      <c r="E36" s="10">
        <f t="shared" ref="E36:E37" si="23">C36+D36</f>
        <v>0</v>
      </c>
      <c r="F36" s="10">
        <v>0</v>
      </c>
      <c r="G36" s="10">
        <v>0</v>
      </c>
      <c r="H36" s="10">
        <f t="shared" ref="H36:H37" si="24">F36+G36</f>
        <v>0</v>
      </c>
      <c r="I36" s="10">
        <f t="shared" ref="I36:I37" si="25">B36+E36-H36</f>
        <v>0</v>
      </c>
      <c r="J36" s="10">
        <f t="shared" ref="J36:J37" si="26">I36-B36</f>
        <v>0</v>
      </c>
    </row>
    <row r="37" spans="1:10" ht="18" customHeight="1" x14ac:dyDescent="0.15">
      <c r="A37" s="2" t="s">
        <v>38</v>
      </c>
      <c r="B37" s="10">
        <v>0</v>
      </c>
      <c r="C37" s="10">
        <v>0</v>
      </c>
      <c r="D37" s="10">
        <v>0</v>
      </c>
      <c r="E37" s="10">
        <f t="shared" si="23"/>
        <v>0</v>
      </c>
      <c r="F37" s="10">
        <v>0</v>
      </c>
      <c r="G37" s="10">
        <v>0</v>
      </c>
      <c r="H37" s="10">
        <f t="shared" si="24"/>
        <v>0</v>
      </c>
      <c r="I37" s="10">
        <f t="shared" si="25"/>
        <v>0</v>
      </c>
      <c r="J37" s="10">
        <f t="shared" si="26"/>
        <v>0</v>
      </c>
    </row>
    <row r="38" spans="1:10" ht="18" customHeight="1" x14ac:dyDescent="0.15">
      <c r="A38" s="1" t="s">
        <v>34</v>
      </c>
      <c r="B38" s="11">
        <f t="shared" ref="B38:J38" si="27">SUM(B36:B37)</f>
        <v>0</v>
      </c>
      <c r="C38" s="11">
        <f t="shared" si="27"/>
        <v>0</v>
      </c>
      <c r="D38" s="11">
        <f t="shared" si="27"/>
        <v>0</v>
      </c>
      <c r="E38" s="11">
        <f t="shared" si="27"/>
        <v>0</v>
      </c>
      <c r="F38" s="11">
        <f t="shared" si="27"/>
        <v>0</v>
      </c>
      <c r="G38" s="11">
        <f t="shared" si="27"/>
        <v>0</v>
      </c>
      <c r="H38" s="11">
        <f t="shared" si="27"/>
        <v>0</v>
      </c>
      <c r="I38" s="11">
        <f t="shared" si="27"/>
        <v>0</v>
      </c>
      <c r="J38" s="11">
        <f t="shared" si="27"/>
        <v>0</v>
      </c>
    </row>
    <row r="39" spans="1:10" ht="18" customHeight="1" x14ac:dyDescent="0.15">
      <c r="A39" s="2" t="s">
        <v>24</v>
      </c>
      <c r="B39" s="10">
        <v>22053800</v>
      </c>
      <c r="C39" s="10">
        <v>23507836</v>
      </c>
      <c r="D39" s="10">
        <v>0</v>
      </c>
      <c r="E39" s="10">
        <f>C39+D39</f>
        <v>23507836</v>
      </c>
      <c r="F39" s="10">
        <v>0</v>
      </c>
      <c r="G39" s="10">
        <v>22053800</v>
      </c>
      <c r="H39" s="10">
        <f>F39+G39</f>
        <v>22053800</v>
      </c>
      <c r="I39" s="10">
        <f>B39+E39-H39</f>
        <v>23507836</v>
      </c>
      <c r="J39" s="10">
        <f>I39-B39</f>
        <v>1454036</v>
      </c>
    </row>
    <row r="40" spans="1:10" ht="18" customHeight="1" x14ac:dyDescent="0.15">
      <c r="A40" s="2" t="s">
        <v>26</v>
      </c>
      <c r="B40" s="10">
        <v>1178274</v>
      </c>
      <c r="C40" s="10">
        <v>583677</v>
      </c>
      <c r="D40" s="10">
        <v>0</v>
      </c>
      <c r="E40" s="10">
        <v>1244767</v>
      </c>
      <c r="F40" s="10">
        <v>1178274</v>
      </c>
      <c r="G40" s="10">
        <v>0</v>
      </c>
      <c r="H40" s="10">
        <f>F40+G40</f>
        <v>1178274</v>
      </c>
      <c r="I40" s="10">
        <f>B40+E40-H40</f>
        <v>1244767</v>
      </c>
      <c r="J40" s="10">
        <f>I40-B40</f>
        <v>66493</v>
      </c>
    </row>
    <row r="41" spans="1:10" ht="18" customHeight="1" x14ac:dyDescent="0.15">
      <c r="A41" s="2" t="s">
        <v>37</v>
      </c>
      <c r="B41" s="10">
        <v>5380098</v>
      </c>
      <c r="C41" s="10">
        <v>0</v>
      </c>
      <c r="D41" s="10">
        <v>0</v>
      </c>
      <c r="E41" s="10">
        <f t="shared" ref="E41:E42" si="28">C41+D41</f>
        <v>0</v>
      </c>
      <c r="F41" s="10">
        <v>4424394</v>
      </c>
      <c r="G41" s="10">
        <v>268792</v>
      </c>
      <c r="H41" s="10">
        <f t="shared" ref="H41:H42" si="29">F41+G41</f>
        <v>4693186</v>
      </c>
      <c r="I41" s="10">
        <f t="shared" ref="I41:I42" si="30">B41+E41-H41</f>
        <v>686912</v>
      </c>
      <c r="J41" s="10">
        <f t="shared" ref="J41:J42" si="31">I41-B41</f>
        <v>-4693186</v>
      </c>
    </row>
    <row r="42" spans="1:10" ht="18" customHeight="1" x14ac:dyDescent="0.15">
      <c r="A42" s="2" t="s">
        <v>38</v>
      </c>
      <c r="B42" s="10">
        <v>251278</v>
      </c>
      <c r="C42" s="10">
        <v>317988</v>
      </c>
      <c r="D42" s="10">
        <v>0</v>
      </c>
      <c r="E42" s="10">
        <f t="shared" si="28"/>
        <v>317988</v>
      </c>
      <c r="F42" s="10">
        <v>177558</v>
      </c>
      <c r="G42" s="10">
        <v>73720</v>
      </c>
      <c r="H42" s="10">
        <f t="shared" si="29"/>
        <v>251278</v>
      </c>
      <c r="I42" s="10">
        <f t="shared" si="30"/>
        <v>317988</v>
      </c>
      <c r="J42" s="10">
        <f t="shared" si="31"/>
        <v>66710</v>
      </c>
    </row>
    <row r="43" spans="1:10" ht="18" customHeight="1" x14ac:dyDescent="0.15">
      <c r="A43" s="1" t="s">
        <v>35</v>
      </c>
      <c r="B43" s="11">
        <f t="shared" ref="B43:J43" si="32">SUM(B41:B42)</f>
        <v>5631376</v>
      </c>
      <c r="C43" s="11">
        <f t="shared" si="32"/>
        <v>317988</v>
      </c>
      <c r="D43" s="11">
        <f t="shared" si="32"/>
        <v>0</v>
      </c>
      <c r="E43" s="11">
        <f t="shared" si="32"/>
        <v>317988</v>
      </c>
      <c r="F43" s="11">
        <f t="shared" si="32"/>
        <v>4601952</v>
      </c>
      <c r="G43" s="11">
        <f t="shared" si="32"/>
        <v>342512</v>
      </c>
      <c r="H43" s="11">
        <f t="shared" si="32"/>
        <v>4944464</v>
      </c>
      <c r="I43" s="11">
        <f>SUM(I41:I42)</f>
        <v>1004900</v>
      </c>
      <c r="J43" s="11">
        <f t="shared" si="32"/>
        <v>-4626476</v>
      </c>
    </row>
    <row r="44" spans="1:10" ht="18" customHeight="1" x14ac:dyDescent="0.15">
      <c r="A44" s="2" t="s">
        <v>24</v>
      </c>
      <c r="B44" s="10">
        <v>4496360</v>
      </c>
      <c r="C44" s="10">
        <v>4799504</v>
      </c>
      <c r="D44" s="10"/>
      <c r="E44" s="10">
        <f>C44+D44</f>
        <v>4799504</v>
      </c>
      <c r="F44" s="10">
        <v>0</v>
      </c>
      <c r="G44" s="10">
        <v>4496360</v>
      </c>
      <c r="H44" s="10">
        <f>F44+G44</f>
        <v>4496360</v>
      </c>
      <c r="I44" s="10">
        <f>B44+E44-H44</f>
        <v>4799504</v>
      </c>
      <c r="J44" s="10">
        <f>I44-B44</f>
        <v>303144</v>
      </c>
    </row>
    <row r="45" spans="1:10" ht="18" customHeight="1" x14ac:dyDescent="0.15">
      <c r="A45" s="2" t="s">
        <v>26</v>
      </c>
      <c r="B45" s="10">
        <v>477266</v>
      </c>
      <c r="C45" s="10">
        <v>508524</v>
      </c>
      <c r="D45" s="10"/>
      <c r="E45" s="10">
        <f>C45+D45</f>
        <v>508524</v>
      </c>
      <c r="F45" s="10">
        <v>477266</v>
      </c>
      <c r="G45" s="10">
        <v>0</v>
      </c>
      <c r="H45" s="10">
        <f>F45+G45</f>
        <v>477266</v>
      </c>
      <c r="I45" s="10">
        <f>B45+E45-H45</f>
        <v>508524</v>
      </c>
      <c r="J45" s="10">
        <f>I45-B45</f>
        <v>31258</v>
      </c>
    </row>
    <row r="46" spans="1:10" ht="18" customHeight="1" x14ac:dyDescent="0.15">
      <c r="A46" s="2" t="s">
        <v>37</v>
      </c>
      <c r="B46" s="10">
        <v>489</v>
      </c>
      <c r="C46" s="10">
        <v>26000</v>
      </c>
      <c r="D46" s="10">
        <v>0</v>
      </c>
      <c r="E46" s="10">
        <f t="shared" ref="E46:E47" si="33">C46+D46</f>
        <v>26000</v>
      </c>
      <c r="F46" s="10">
        <v>26000</v>
      </c>
      <c r="G46" s="10">
        <v>0</v>
      </c>
      <c r="H46" s="10">
        <f t="shared" ref="H46:H47" si="34">F46+G46</f>
        <v>26000</v>
      </c>
      <c r="I46" s="10">
        <f t="shared" ref="I46:I47" si="35">B46+E46-H46</f>
        <v>489</v>
      </c>
      <c r="J46" s="10">
        <f t="shared" ref="J46:J47" si="36">I46-B46</f>
        <v>0</v>
      </c>
    </row>
    <row r="47" spans="1:10" ht="18" customHeight="1" x14ac:dyDescent="0.15">
      <c r="A47" s="2" t="s">
        <v>38</v>
      </c>
      <c r="B47" s="10">
        <v>34</v>
      </c>
      <c r="C47" s="10">
        <v>129</v>
      </c>
      <c r="D47" s="10">
        <v>0</v>
      </c>
      <c r="E47" s="10">
        <f t="shared" si="33"/>
        <v>129</v>
      </c>
      <c r="F47" s="10">
        <v>34</v>
      </c>
      <c r="G47" s="10">
        <v>0</v>
      </c>
      <c r="H47" s="10">
        <f t="shared" si="34"/>
        <v>34</v>
      </c>
      <c r="I47" s="10">
        <f t="shared" si="35"/>
        <v>129</v>
      </c>
      <c r="J47" s="10">
        <f t="shared" si="36"/>
        <v>95</v>
      </c>
    </row>
    <row r="48" spans="1:10" ht="18" customHeight="1" x14ac:dyDescent="0.15">
      <c r="A48" s="1" t="s">
        <v>36</v>
      </c>
      <c r="B48" s="11">
        <f t="shared" ref="B48:J48" si="37">SUM(B46:B47)</f>
        <v>523</v>
      </c>
      <c r="C48" s="11">
        <f t="shared" si="37"/>
        <v>26129</v>
      </c>
      <c r="D48" s="11">
        <f t="shared" si="37"/>
        <v>0</v>
      </c>
      <c r="E48" s="11">
        <f t="shared" si="37"/>
        <v>26129</v>
      </c>
      <c r="F48" s="11">
        <f t="shared" si="37"/>
        <v>26034</v>
      </c>
      <c r="G48" s="11">
        <f t="shared" si="37"/>
        <v>0</v>
      </c>
      <c r="H48" s="11">
        <f t="shared" si="37"/>
        <v>26034</v>
      </c>
      <c r="I48" s="11">
        <f>SUM(I46:I47)</f>
        <v>618</v>
      </c>
      <c r="J48" s="11">
        <f t="shared" si="37"/>
        <v>95</v>
      </c>
    </row>
  </sheetData>
  <mergeCells count="6">
    <mergeCell ref="J4:J5"/>
    <mergeCell ref="A4:A6"/>
    <mergeCell ref="B4:B5"/>
    <mergeCell ref="C4:E4"/>
    <mergeCell ref="F4:H4"/>
    <mergeCell ref="I4:I5"/>
  </mergeCells>
  <phoneticPr fontId="4"/>
  <pageMargins left="0.39370078740157483" right="0.39370078740157483" top="0.39370078740157483" bottom="0.39370078740157483" header="0.19685039370078741" footer="0.19685039370078741"/>
  <pageSetup paperSize="9" scale="73" fitToHeight="0" orientation="landscape" r:id="rId1"/>
  <headerFooter>
    <oddHeader>&amp;R&amp;9&amp;D</oddHeader>
    <oddFooter>&amp;C&amp;9&amp;P/&amp;N</oddFooter>
  </headerFooter>
  <rowBreaks count="1" manualBreakCount="1">
    <brk id="19" max="9" man="1"/>
  </rowBreaks>
</worksheet>
</file>